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hidePivotFieldList="1" defaultThemeVersion="124226"/>
  <mc:AlternateContent xmlns:mc="http://schemas.openxmlformats.org/markup-compatibility/2006">
    <mc:Choice Requires="x15">
      <x15ac:absPath xmlns:x15ac="http://schemas.microsoft.com/office/spreadsheetml/2010/11/ac" url="\\192.168.11.100\share\02_SA\01　年間管理・計画・共通（試験+教育+運用）\固定　09_書式・帳票\01 帳票_SA管理システム用\040_更新\10_SA更新\"/>
    </mc:Choice>
  </mc:AlternateContent>
  <xr:revisionPtr revIDLastSave="0" documentId="13_ncr:1_{458A1B8F-C8F7-45F9-A7BB-AECDAA1324E6}" xr6:coauthVersionLast="47" xr6:coauthVersionMax="47" xr10:uidLastSave="{00000000-0000-0000-0000-000000000000}"/>
  <workbookProtection workbookAlgorithmName="SHA-512" workbookHashValue="W7Ho8Owkq8LDudCf5Ery/6bP/N76sM0ENKKG1O8Pa2q3oaHdGdfoWb0PzY4g1NnP1UDZJ0RBYbmSDZuHJdRz/A==" workbookSaltValue="KGU/aLHlJ5FjywAIloX7dg==" workbookSpinCount="100000" lockStructure="1"/>
  <bookViews>
    <workbookView xWindow="-120" yWindow="-120" windowWidth="29040" windowHeight="15750" tabRatio="760" xr2:uid="{00000000-000D-0000-FFFF-FFFF00000000}"/>
  </bookViews>
  <sheets>
    <sheet name="申込責任者" sheetId="22" r:id="rId1"/>
    <sheet name="更新者名簿" sheetId="25" r:id="rId2"/>
    <sheet name="同意書" sheetId="31" r:id="rId3"/>
    <sheet name="【参考】マイページについて" sheetId="28" r:id="rId4"/>
    <sheet name="【参考】サーベイランスレポートについて" sheetId="29" r:id="rId5"/>
    <sheet name="DB取込" sheetId="26" state="hidden" r:id="rId6"/>
    <sheet name="まとめ送付リスト作成用" sheetId="27" state="hidden" r:id="rId7"/>
  </sheets>
  <externalReferences>
    <externalReference r:id="rId8"/>
    <externalReference r:id="rId9"/>
  </externalReferences>
  <definedNames>
    <definedName name="_xlnm.Print_Area" localSheetId="4">【参考】サーベイランスレポートについて!$A$1:$E$43</definedName>
    <definedName name="_xlnm.Print_Area" localSheetId="3">【参考】マイページについて!$A$1:$E$48</definedName>
    <definedName name="_xlnm.Print_Area" localSheetId="1">更新者名簿!$A$1:$Q$107</definedName>
    <definedName name="_xlnm.Print_Area" localSheetId="0">申込責任者!$A$1:$J$67</definedName>
    <definedName name="会場" localSheetId="2">[1]受験者名簿!$BH$48:$BO$48</definedName>
    <definedName name="会場">[2]受験者名簿!$BH$48:$BO$48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9" i="25" l="1"/>
  <c r="AR10" i="25"/>
  <c r="AR11" i="25"/>
  <c r="AR12" i="25"/>
  <c r="AR13" i="25"/>
  <c r="AR14" i="25"/>
  <c r="AR15" i="25"/>
  <c r="AR16" i="25"/>
  <c r="AR17" i="25"/>
  <c r="AR18" i="25"/>
  <c r="AR19" i="25"/>
  <c r="AR20" i="25"/>
  <c r="AR21" i="25"/>
  <c r="AR22" i="25"/>
  <c r="AR23" i="25"/>
  <c r="AR24" i="25"/>
  <c r="AR25" i="25"/>
  <c r="AR26" i="25"/>
  <c r="AR27" i="25"/>
  <c r="AR28" i="25"/>
  <c r="AR29" i="25"/>
  <c r="AR30" i="25"/>
  <c r="AR31" i="25"/>
  <c r="AR32" i="25"/>
  <c r="AR33" i="25"/>
  <c r="AR34" i="25"/>
  <c r="AR35" i="25"/>
  <c r="AR36" i="25"/>
  <c r="AR37" i="25"/>
  <c r="AR38" i="25"/>
  <c r="AR39" i="25"/>
  <c r="AR40" i="25"/>
  <c r="AR41" i="25"/>
  <c r="AR42" i="25"/>
  <c r="AR43" i="25"/>
  <c r="AR44" i="25"/>
  <c r="AR45" i="25"/>
  <c r="AR46" i="25"/>
  <c r="AR47" i="25"/>
  <c r="AR48" i="25"/>
  <c r="AR49" i="25"/>
  <c r="AR50" i="25"/>
  <c r="AR51" i="25"/>
  <c r="AR52" i="25"/>
  <c r="AR53" i="25"/>
  <c r="AR54" i="25"/>
  <c r="AR55" i="25"/>
  <c r="AR56" i="25"/>
  <c r="AR57" i="25"/>
  <c r="AR58" i="25"/>
  <c r="AR59" i="25"/>
  <c r="AR60" i="25"/>
  <c r="AR61" i="25"/>
  <c r="AR62" i="25"/>
  <c r="AR63" i="25"/>
  <c r="AR64" i="25"/>
  <c r="AR65" i="25"/>
  <c r="AR66" i="25"/>
  <c r="AR67" i="25"/>
  <c r="AR68" i="25"/>
  <c r="AR69" i="25"/>
  <c r="AR70" i="25"/>
  <c r="AR71" i="25"/>
  <c r="AR72" i="25"/>
  <c r="AR73" i="25"/>
  <c r="AR74" i="25"/>
  <c r="AR75" i="25"/>
  <c r="AR76" i="25"/>
  <c r="AR77" i="25"/>
  <c r="AR78" i="25"/>
  <c r="AR79" i="25"/>
  <c r="AR80" i="25"/>
  <c r="AR81" i="25"/>
  <c r="AR82" i="25"/>
  <c r="AR83" i="25"/>
  <c r="AR84" i="25"/>
  <c r="AR85" i="25"/>
  <c r="AR86" i="25"/>
  <c r="AR87" i="25"/>
  <c r="AR88" i="25"/>
  <c r="AR89" i="25"/>
  <c r="AR90" i="25"/>
  <c r="AR91" i="25"/>
  <c r="AR92" i="25"/>
  <c r="AR93" i="25"/>
  <c r="AR94" i="25"/>
  <c r="AR95" i="25"/>
  <c r="AR96" i="25"/>
  <c r="AR97" i="25"/>
  <c r="AR98" i="25"/>
  <c r="AR99" i="25"/>
  <c r="AR100" i="25"/>
  <c r="AR101" i="25"/>
  <c r="AR102" i="25"/>
  <c r="AR103" i="25"/>
  <c r="AR104" i="25"/>
  <c r="AR105" i="25"/>
  <c r="AR106" i="25"/>
  <c r="AR107" i="25"/>
  <c r="AR8" i="25"/>
  <c r="O7" i="25" l="1"/>
  <c r="BD101" i="26"/>
  <c r="BC101" i="26"/>
  <c r="AB101" i="26"/>
  <c r="AA101" i="26"/>
  <c r="Z101" i="26"/>
  <c r="Y101" i="26"/>
  <c r="W101" i="26"/>
  <c r="T101" i="26"/>
  <c r="S101" i="26"/>
  <c r="R101" i="26"/>
  <c r="Q101" i="26"/>
  <c r="P101" i="26"/>
  <c r="O101" i="26"/>
  <c r="N101" i="26"/>
  <c r="M101" i="26"/>
  <c r="BD100" i="26"/>
  <c r="BC100" i="26"/>
  <c r="AB100" i="26"/>
  <c r="AA100" i="26"/>
  <c r="Z100" i="26"/>
  <c r="Y100" i="26"/>
  <c r="W100" i="26"/>
  <c r="T100" i="26"/>
  <c r="S100" i="26"/>
  <c r="R100" i="26"/>
  <c r="Q100" i="26"/>
  <c r="P100" i="26"/>
  <c r="O100" i="26"/>
  <c r="N100" i="26"/>
  <c r="M100" i="26"/>
  <c r="BD99" i="26"/>
  <c r="BC99" i="26"/>
  <c r="AB99" i="26"/>
  <c r="AA99" i="26"/>
  <c r="Z99" i="26"/>
  <c r="Y99" i="26"/>
  <c r="W99" i="26"/>
  <c r="T99" i="26"/>
  <c r="S99" i="26"/>
  <c r="R99" i="26"/>
  <c r="Q99" i="26"/>
  <c r="P99" i="26"/>
  <c r="O99" i="26"/>
  <c r="N99" i="26"/>
  <c r="M99" i="26"/>
  <c r="BD98" i="26"/>
  <c r="BC98" i="26"/>
  <c r="AB98" i="26"/>
  <c r="AA98" i="26"/>
  <c r="Z98" i="26"/>
  <c r="Y98" i="26"/>
  <c r="W98" i="26"/>
  <c r="T98" i="26"/>
  <c r="S98" i="26"/>
  <c r="R98" i="26"/>
  <c r="Q98" i="26"/>
  <c r="P98" i="26"/>
  <c r="O98" i="26"/>
  <c r="N98" i="26"/>
  <c r="M98" i="26"/>
  <c r="BD97" i="26"/>
  <c r="BC97" i="26"/>
  <c r="AB97" i="26"/>
  <c r="AA97" i="26"/>
  <c r="Z97" i="26"/>
  <c r="Y97" i="26"/>
  <c r="W97" i="26"/>
  <c r="T97" i="26"/>
  <c r="S97" i="26"/>
  <c r="R97" i="26"/>
  <c r="Q97" i="26"/>
  <c r="P97" i="26"/>
  <c r="O97" i="26"/>
  <c r="N97" i="26"/>
  <c r="M97" i="26"/>
  <c r="BD96" i="26"/>
  <c r="BC96" i="26"/>
  <c r="AB96" i="26"/>
  <c r="AA96" i="26"/>
  <c r="Z96" i="26"/>
  <c r="Y96" i="26"/>
  <c r="W96" i="26"/>
  <c r="T96" i="26"/>
  <c r="S96" i="26"/>
  <c r="R96" i="26"/>
  <c r="Q96" i="26"/>
  <c r="P96" i="26"/>
  <c r="O96" i="26"/>
  <c r="N96" i="26"/>
  <c r="M96" i="26"/>
  <c r="BD95" i="26"/>
  <c r="BC95" i="26"/>
  <c r="AB95" i="26"/>
  <c r="AA95" i="26"/>
  <c r="Z95" i="26"/>
  <c r="Y95" i="26"/>
  <c r="W95" i="26"/>
  <c r="T95" i="26"/>
  <c r="S95" i="26"/>
  <c r="R95" i="26"/>
  <c r="Q95" i="26"/>
  <c r="P95" i="26"/>
  <c r="O95" i="26"/>
  <c r="N95" i="26"/>
  <c r="M95" i="26"/>
  <c r="BD94" i="26"/>
  <c r="BC94" i="26"/>
  <c r="AB94" i="26"/>
  <c r="AA94" i="26"/>
  <c r="Z94" i="26"/>
  <c r="Y94" i="26"/>
  <c r="W94" i="26"/>
  <c r="T94" i="26"/>
  <c r="S94" i="26"/>
  <c r="R94" i="26"/>
  <c r="Q94" i="26"/>
  <c r="P94" i="26"/>
  <c r="O94" i="26"/>
  <c r="N94" i="26"/>
  <c r="M94" i="26"/>
  <c r="BD93" i="26"/>
  <c r="BC93" i="26"/>
  <c r="AB93" i="26"/>
  <c r="AA93" i="26"/>
  <c r="Z93" i="26"/>
  <c r="Y93" i="26"/>
  <c r="W93" i="26"/>
  <c r="T93" i="26"/>
  <c r="S93" i="26"/>
  <c r="R93" i="26"/>
  <c r="Q93" i="26"/>
  <c r="P93" i="26"/>
  <c r="O93" i="26"/>
  <c r="N93" i="26"/>
  <c r="M93" i="26"/>
  <c r="BD92" i="26"/>
  <c r="BC92" i="26"/>
  <c r="AB92" i="26"/>
  <c r="AA92" i="26"/>
  <c r="Z92" i="26"/>
  <c r="Y92" i="26"/>
  <c r="W92" i="26"/>
  <c r="T92" i="26"/>
  <c r="S92" i="26"/>
  <c r="R92" i="26"/>
  <c r="Q92" i="26"/>
  <c r="P92" i="26"/>
  <c r="O92" i="26"/>
  <c r="N92" i="26"/>
  <c r="M92" i="26"/>
  <c r="BD91" i="26"/>
  <c r="BC91" i="26"/>
  <c r="AB91" i="26"/>
  <c r="AA91" i="26"/>
  <c r="Z91" i="26"/>
  <c r="Y91" i="26"/>
  <c r="W91" i="26"/>
  <c r="T91" i="26"/>
  <c r="S91" i="26"/>
  <c r="R91" i="26"/>
  <c r="Q91" i="26"/>
  <c r="P91" i="26"/>
  <c r="O91" i="26"/>
  <c r="N91" i="26"/>
  <c r="M91" i="26"/>
  <c r="BD90" i="26"/>
  <c r="BC90" i="26"/>
  <c r="AB90" i="26"/>
  <c r="AA90" i="26"/>
  <c r="Z90" i="26"/>
  <c r="Y90" i="26"/>
  <c r="W90" i="26"/>
  <c r="T90" i="26"/>
  <c r="S90" i="26"/>
  <c r="R90" i="26"/>
  <c r="Q90" i="26"/>
  <c r="P90" i="26"/>
  <c r="O90" i="26"/>
  <c r="N90" i="26"/>
  <c r="M90" i="26"/>
  <c r="BD89" i="26"/>
  <c r="BC89" i="26"/>
  <c r="AB89" i="26"/>
  <c r="AA89" i="26"/>
  <c r="Z89" i="26"/>
  <c r="Y89" i="26"/>
  <c r="W89" i="26"/>
  <c r="T89" i="26"/>
  <c r="S89" i="26"/>
  <c r="R89" i="26"/>
  <c r="Q89" i="26"/>
  <c r="P89" i="26"/>
  <c r="O89" i="26"/>
  <c r="N89" i="26"/>
  <c r="M89" i="26"/>
  <c r="BD88" i="26"/>
  <c r="BC88" i="26"/>
  <c r="AB88" i="26"/>
  <c r="AA88" i="26"/>
  <c r="Z88" i="26"/>
  <c r="Y88" i="26"/>
  <c r="W88" i="26"/>
  <c r="T88" i="26"/>
  <c r="S88" i="26"/>
  <c r="R88" i="26"/>
  <c r="Q88" i="26"/>
  <c r="P88" i="26"/>
  <c r="O88" i="26"/>
  <c r="N88" i="26"/>
  <c r="M88" i="26"/>
  <c r="BD87" i="26"/>
  <c r="BC87" i="26"/>
  <c r="AB87" i="26"/>
  <c r="AA87" i="26"/>
  <c r="Z87" i="26"/>
  <c r="Y87" i="26"/>
  <c r="W87" i="26"/>
  <c r="T87" i="26"/>
  <c r="S87" i="26"/>
  <c r="R87" i="26"/>
  <c r="Q87" i="26"/>
  <c r="P87" i="26"/>
  <c r="O87" i="26"/>
  <c r="N87" i="26"/>
  <c r="M87" i="26"/>
  <c r="BD86" i="26"/>
  <c r="BC86" i="26"/>
  <c r="AB86" i="26"/>
  <c r="AA86" i="26"/>
  <c r="Z86" i="26"/>
  <c r="Y86" i="26"/>
  <c r="W86" i="26"/>
  <c r="T86" i="26"/>
  <c r="S86" i="26"/>
  <c r="R86" i="26"/>
  <c r="Q86" i="26"/>
  <c r="P86" i="26"/>
  <c r="O86" i="26"/>
  <c r="N86" i="26"/>
  <c r="M86" i="26"/>
  <c r="BD85" i="26"/>
  <c r="BC85" i="26"/>
  <c r="AB85" i="26"/>
  <c r="AA85" i="26"/>
  <c r="Z85" i="26"/>
  <c r="Y85" i="26"/>
  <c r="W85" i="26"/>
  <c r="T85" i="26"/>
  <c r="S85" i="26"/>
  <c r="R85" i="26"/>
  <c r="Q85" i="26"/>
  <c r="P85" i="26"/>
  <c r="O85" i="26"/>
  <c r="N85" i="26"/>
  <c r="M85" i="26"/>
  <c r="BD84" i="26"/>
  <c r="BC84" i="26"/>
  <c r="AB84" i="26"/>
  <c r="AA84" i="26"/>
  <c r="Z84" i="26"/>
  <c r="Y84" i="26"/>
  <c r="W84" i="26"/>
  <c r="T84" i="26"/>
  <c r="S84" i="26"/>
  <c r="R84" i="26"/>
  <c r="Q84" i="26"/>
  <c r="P84" i="26"/>
  <c r="O84" i="26"/>
  <c r="N84" i="26"/>
  <c r="M84" i="26"/>
  <c r="BD83" i="26"/>
  <c r="BC83" i="26"/>
  <c r="AB83" i="26"/>
  <c r="AA83" i="26"/>
  <c r="Z83" i="26"/>
  <c r="Y83" i="26"/>
  <c r="W83" i="26"/>
  <c r="T83" i="26"/>
  <c r="S83" i="26"/>
  <c r="R83" i="26"/>
  <c r="Q83" i="26"/>
  <c r="P83" i="26"/>
  <c r="O83" i="26"/>
  <c r="N83" i="26"/>
  <c r="M83" i="26"/>
  <c r="BD82" i="26"/>
  <c r="BC82" i="26"/>
  <c r="AB82" i="26"/>
  <c r="AA82" i="26"/>
  <c r="Z82" i="26"/>
  <c r="Y82" i="26"/>
  <c r="W82" i="26"/>
  <c r="T82" i="26"/>
  <c r="S82" i="26"/>
  <c r="R82" i="26"/>
  <c r="Q82" i="26"/>
  <c r="P82" i="26"/>
  <c r="O82" i="26"/>
  <c r="N82" i="26"/>
  <c r="M82" i="26"/>
  <c r="BD81" i="26"/>
  <c r="BC81" i="26"/>
  <c r="AB81" i="26"/>
  <c r="AA81" i="26"/>
  <c r="Z81" i="26"/>
  <c r="Y81" i="26"/>
  <c r="W81" i="26"/>
  <c r="T81" i="26"/>
  <c r="S81" i="26"/>
  <c r="R81" i="26"/>
  <c r="Q81" i="26"/>
  <c r="P81" i="26"/>
  <c r="O81" i="26"/>
  <c r="N81" i="26"/>
  <c r="M81" i="26"/>
  <c r="BD80" i="26"/>
  <c r="BC80" i="26"/>
  <c r="AB80" i="26"/>
  <c r="AA80" i="26"/>
  <c r="Z80" i="26"/>
  <c r="Y80" i="26"/>
  <c r="W80" i="26"/>
  <c r="T80" i="26"/>
  <c r="S80" i="26"/>
  <c r="R80" i="26"/>
  <c r="Q80" i="26"/>
  <c r="P80" i="26"/>
  <c r="O80" i="26"/>
  <c r="N80" i="26"/>
  <c r="M80" i="26"/>
  <c r="BD79" i="26"/>
  <c r="BC79" i="26"/>
  <c r="AB79" i="26"/>
  <c r="AA79" i="26"/>
  <c r="Z79" i="26"/>
  <c r="Y79" i="26"/>
  <c r="W79" i="26"/>
  <c r="T79" i="26"/>
  <c r="S79" i="26"/>
  <c r="R79" i="26"/>
  <c r="Q79" i="26"/>
  <c r="P79" i="26"/>
  <c r="O79" i="26"/>
  <c r="N79" i="26"/>
  <c r="M79" i="26"/>
  <c r="BD78" i="26"/>
  <c r="BC78" i="26"/>
  <c r="AB78" i="26"/>
  <c r="AA78" i="26"/>
  <c r="Z78" i="26"/>
  <c r="Y78" i="26"/>
  <c r="W78" i="26"/>
  <c r="T78" i="26"/>
  <c r="S78" i="26"/>
  <c r="R78" i="26"/>
  <c r="Q78" i="26"/>
  <c r="P78" i="26"/>
  <c r="O78" i="26"/>
  <c r="N78" i="26"/>
  <c r="M78" i="26"/>
  <c r="BD77" i="26"/>
  <c r="BC77" i="26"/>
  <c r="AB77" i="26"/>
  <c r="AA77" i="26"/>
  <c r="Z77" i="26"/>
  <c r="Y77" i="26"/>
  <c r="W77" i="26"/>
  <c r="T77" i="26"/>
  <c r="S77" i="26"/>
  <c r="R77" i="26"/>
  <c r="Q77" i="26"/>
  <c r="P77" i="26"/>
  <c r="O77" i="26"/>
  <c r="N77" i="26"/>
  <c r="M77" i="26"/>
  <c r="BD76" i="26"/>
  <c r="BC76" i="26"/>
  <c r="AB76" i="26"/>
  <c r="AA76" i="26"/>
  <c r="Z76" i="26"/>
  <c r="Y76" i="26"/>
  <c r="W76" i="26"/>
  <c r="T76" i="26"/>
  <c r="S76" i="26"/>
  <c r="R76" i="26"/>
  <c r="Q76" i="26"/>
  <c r="P76" i="26"/>
  <c r="O76" i="26"/>
  <c r="N76" i="26"/>
  <c r="M76" i="26"/>
  <c r="BD75" i="26"/>
  <c r="BC75" i="26"/>
  <c r="AB75" i="26"/>
  <c r="AA75" i="26"/>
  <c r="Z75" i="26"/>
  <c r="Y75" i="26"/>
  <c r="W75" i="26"/>
  <c r="T75" i="26"/>
  <c r="S75" i="26"/>
  <c r="R75" i="26"/>
  <c r="Q75" i="26"/>
  <c r="P75" i="26"/>
  <c r="O75" i="26"/>
  <c r="N75" i="26"/>
  <c r="M75" i="26"/>
  <c r="BD74" i="26"/>
  <c r="BC74" i="26"/>
  <c r="AB74" i="26"/>
  <c r="AA74" i="26"/>
  <c r="Z74" i="26"/>
  <c r="Y74" i="26"/>
  <c r="W74" i="26"/>
  <c r="T74" i="26"/>
  <c r="S74" i="26"/>
  <c r="R74" i="26"/>
  <c r="Q74" i="26"/>
  <c r="P74" i="26"/>
  <c r="O74" i="26"/>
  <c r="N74" i="26"/>
  <c r="M74" i="26"/>
  <c r="BD73" i="26"/>
  <c r="BC73" i="26"/>
  <c r="AB73" i="26"/>
  <c r="AA73" i="26"/>
  <c r="Z73" i="26"/>
  <c r="Y73" i="26"/>
  <c r="W73" i="26"/>
  <c r="T73" i="26"/>
  <c r="S73" i="26"/>
  <c r="R73" i="26"/>
  <c r="Q73" i="26"/>
  <c r="P73" i="26"/>
  <c r="O73" i="26"/>
  <c r="N73" i="26"/>
  <c r="M73" i="26"/>
  <c r="BD72" i="26"/>
  <c r="BC72" i="26"/>
  <c r="AB72" i="26"/>
  <c r="AA72" i="26"/>
  <c r="Z72" i="26"/>
  <c r="Y72" i="26"/>
  <c r="W72" i="26"/>
  <c r="T72" i="26"/>
  <c r="S72" i="26"/>
  <c r="R72" i="26"/>
  <c r="Q72" i="26"/>
  <c r="P72" i="26"/>
  <c r="O72" i="26"/>
  <c r="N72" i="26"/>
  <c r="M72" i="26"/>
  <c r="BD71" i="26"/>
  <c r="BC71" i="26"/>
  <c r="AB71" i="26"/>
  <c r="AA71" i="26"/>
  <c r="Z71" i="26"/>
  <c r="Y71" i="26"/>
  <c r="W71" i="26"/>
  <c r="T71" i="26"/>
  <c r="S71" i="26"/>
  <c r="R71" i="26"/>
  <c r="Q71" i="26"/>
  <c r="P71" i="26"/>
  <c r="O71" i="26"/>
  <c r="N71" i="26"/>
  <c r="M71" i="26"/>
  <c r="BD70" i="26"/>
  <c r="BC70" i="26"/>
  <c r="AB70" i="26"/>
  <c r="AA70" i="26"/>
  <c r="Z70" i="26"/>
  <c r="Y70" i="26"/>
  <c r="W70" i="26"/>
  <c r="T70" i="26"/>
  <c r="S70" i="26"/>
  <c r="R70" i="26"/>
  <c r="Q70" i="26"/>
  <c r="P70" i="26"/>
  <c r="O70" i="26"/>
  <c r="N70" i="26"/>
  <c r="M70" i="26"/>
  <c r="BD69" i="26"/>
  <c r="BC69" i="26"/>
  <c r="AB69" i="26"/>
  <c r="AA69" i="26"/>
  <c r="Z69" i="26"/>
  <c r="Y69" i="26"/>
  <c r="W69" i="26"/>
  <c r="T69" i="26"/>
  <c r="S69" i="26"/>
  <c r="R69" i="26"/>
  <c r="Q69" i="26"/>
  <c r="P69" i="26"/>
  <c r="O69" i="26"/>
  <c r="N69" i="26"/>
  <c r="M69" i="26"/>
  <c r="BD68" i="26"/>
  <c r="BC68" i="26"/>
  <c r="AB68" i="26"/>
  <c r="AA68" i="26"/>
  <c r="Z68" i="26"/>
  <c r="Y68" i="26"/>
  <c r="W68" i="26"/>
  <c r="T68" i="26"/>
  <c r="S68" i="26"/>
  <c r="R68" i="26"/>
  <c r="Q68" i="26"/>
  <c r="P68" i="26"/>
  <c r="O68" i="26"/>
  <c r="N68" i="26"/>
  <c r="M68" i="26"/>
  <c r="BD67" i="26"/>
  <c r="BC67" i="26"/>
  <c r="AB67" i="26"/>
  <c r="AA67" i="26"/>
  <c r="Z67" i="26"/>
  <c r="Y67" i="26"/>
  <c r="W67" i="26"/>
  <c r="T67" i="26"/>
  <c r="S67" i="26"/>
  <c r="R67" i="26"/>
  <c r="Q67" i="26"/>
  <c r="P67" i="26"/>
  <c r="O67" i="26"/>
  <c r="N67" i="26"/>
  <c r="M67" i="26"/>
  <c r="BD66" i="26"/>
  <c r="BC66" i="26"/>
  <c r="AB66" i="26"/>
  <c r="AA66" i="26"/>
  <c r="Z66" i="26"/>
  <c r="Y66" i="26"/>
  <c r="W66" i="26"/>
  <c r="T66" i="26"/>
  <c r="S66" i="26"/>
  <c r="R66" i="26"/>
  <c r="Q66" i="26"/>
  <c r="P66" i="26"/>
  <c r="O66" i="26"/>
  <c r="N66" i="26"/>
  <c r="M66" i="26"/>
  <c r="BD65" i="26"/>
  <c r="BC65" i="26"/>
  <c r="AB65" i="26"/>
  <c r="AA65" i="26"/>
  <c r="Z65" i="26"/>
  <c r="Y65" i="26"/>
  <c r="W65" i="26"/>
  <c r="T65" i="26"/>
  <c r="S65" i="26"/>
  <c r="R65" i="26"/>
  <c r="Q65" i="26"/>
  <c r="P65" i="26"/>
  <c r="O65" i="26"/>
  <c r="N65" i="26"/>
  <c r="M65" i="26"/>
  <c r="BD64" i="26"/>
  <c r="BC64" i="26"/>
  <c r="AB64" i="26"/>
  <c r="AA64" i="26"/>
  <c r="Z64" i="26"/>
  <c r="Y64" i="26"/>
  <c r="W64" i="26"/>
  <c r="T64" i="26"/>
  <c r="S64" i="26"/>
  <c r="R64" i="26"/>
  <c r="Q64" i="26"/>
  <c r="P64" i="26"/>
  <c r="O64" i="26"/>
  <c r="N64" i="26"/>
  <c r="M64" i="26"/>
  <c r="BD63" i="26"/>
  <c r="BC63" i="26"/>
  <c r="AB63" i="26"/>
  <c r="AA63" i="26"/>
  <c r="Z63" i="26"/>
  <c r="Y63" i="26"/>
  <c r="W63" i="26"/>
  <c r="T63" i="26"/>
  <c r="S63" i="26"/>
  <c r="R63" i="26"/>
  <c r="Q63" i="26"/>
  <c r="P63" i="26"/>
  <c r="O63" i="26"/>
  <c r="N63" i="26"/>
  <c r="M63" i="26"/>
  <c r="BD62" i="26"/>
  <c r="BC62" i="26"/>
  <c r="AB62" i="26"/>
  <c r="AA62" i="26"/>
  <c r="Z62" i="26"/>
  <c r="Y62" i="26"/>
  <c r="W62" i="26"/>
  <c r="T62" i="26"/>
  <c r="S62" i="26"/>
  <c r="R62" i="26"/>
  <c r="Q62" i="26"/>
  <c r="P62" i="26"/>
  <c r="O62" i="26"/>
  <c r="N62" i="26"/>
  <c r="M62" i="26"/>
  <c r="BD61" i="26"/>
  <c r="BC61" i="26"/>
  <c r="AB61" i="26"/>
  <c r="AA61" i="26"/>
  <c r="Z61" i="26"/>
  <c r="Y61" i="26"/>
  <c r="W61" i="26"/>
  <c r="T61" i="26"/>
  <c r="S61" i="26"/>
  <c r="R61" i="26"/>
  <c r="Q61" i="26"/>
  <c r="P61" i="26"/>
  <c r="O61" i="26"/>
  <c r="N61" i="26"/>
  <c r="M61" i="26"/>
  <c r="BD60" i="26"/>
  <c r="BC60" i="26"/>
  <c r="AB60" i="26"/>
  <c r="AA60" i="26"/>
  <c r="Z60" i="26"/>
  <c r="Y60" i="26"/>
  <c r="W60" i="26"/>
  <c r="T60" i="26"/>
  <c r="S60" i="26"/>
  <c r="R60" i="26"/>
  <c r="Q60" i="26"/>
  <c r="P60" i="26"/>
  <c r="O60" i="26"/>
  <c r="N60" i="26"/>
  <c r="M60" i="26"/>
  <c r="BD59" i="26"/>
  <c r="BC59" i="26"/>
  <c r="AB59" i="26"/>
  <c r="AA59" i="26"/>
  <c r="Z59" i="26"/>
  <c r="Y59" i="26"/>
  <c r="W59" i="26"/>
  <c r="T59" i="26"/>
  <c r="S59" i="26"/>
  <c r="R59" i="26"/>
  <c r="Q59" i="26"/>
  <c r="P59" i="26"/>
  <c r="O59" i="26"/>
  <c r="N59" i="26"/>
  <c r="M59" i="26"/>
  <c r="BD58" i="26"/>
  <c r="BC58" i="26"/>
  <c r="AB58" i="26"/>
  <c r="AA58" i="26"/>
  <c r="Z58" i="26"/>
  <c r="Y58" i="26"/>
  <c r="W58" i="26"/>
  <c r="T58" i="26"/>
  <c r="S58" i="26"/>
  <c r="R58" i="26"/>
  <c r="Q58" i="26"/>
  <c r="P58" i="26"/>
  <c r="O58" i="26"/>
  <c r="N58" i="26"/>
  <c r="M58" i="26"/>
  <c r="BD57" i="26"/>
  <c r="BC57" i="26"/>
  <c r="AB57" i="26"/>
  <c r="AA57" i="26"/>
  <c r="Z57" i="26"/>
  <c r="Y57" i="26"/>
  <c r="W57" i="26"/>
  <c r="T57" i="26"/>
  <c r="S57" i="26"/>
  <c r="R57" i="26"/>
  <c r="Q57" i="26"/>
  <c r="P57" i="26"/>
  <c r="O57" i="26"/>
  <c r="N57" i="26"/>
  <c r="M57" i="26"/>
  <c r="BD56" i="26"/>
  <c r="BC56" i="26"/>
  <c r="AB56" i="26"/>
  <c r="AA56" i="26"/>
  <c r="Z56" i="26"/>
  <c r="Y56" i="26"/>
  <c r="W56" i="26"/>
  <c r="T56" i="26"/>
  <c r="S56" i="26"/>
  <c r="R56" i="26"/>
  <c r="Q56" i="26"/>
  <c r="P56" i="26"/>
  <c r="O56" i="26"/>
  <c r="N56" i="26"/>
  <c r="M56" i="26"/>
  <c r="BD55" i="26"/>
  <c r="BC55" i="26"/>
  <c r="AB55" i="26"/>
  <c r="AA55" i="26"/>
  <c r="Z55" i="26"/>
  <c r="Y55" i="26"/>
  <c r="W55" i="26"/>
  <c r="T55" i="26"/>
  <c r="S55" i="26"/>
  <c r="R55" i="26"/>
  <c r="Q55" i="26"/>
  <c r="P55" i="26"/>
  <c r="O55" i="26"/>
  <c r="N55" i="26"/>
  <c r="M55" i="26"/>
  <c r="BD54" i="26"/>
  <c r="BC54" i="26"/>
  <c r="AB54" i="26"/>
  <c r="AA54" i="26"/>
  <c r="Z54" i="26"/>
  <c r="Y54" i="26"/>
  <c r="W54" i="26"/>
  <c r="T54" i="26"/>
  <c r="S54" i="26"/>
  <c r="R54" i="26"/>
  <c r="Q54" i="26"/>
  <c r="P54" i="26"/>
  <c r="O54" i="26"/>
  <c r="N54" i="26"/>
  <c r="M54" i="26"/>
  <c r="BD53" i="26"/>
  <c r="BC53" i="26"/>
  <c r="AB53" i="26"/>
  <c r="AA53" i="26"/>
  <c r="Z53" i="26"/>
  <c r="Y53" i="26"/>
  <c r="W53" i="26"/>
  <c r="T53" i="26"/>
  <c r="S53" i="26"/>
  <c r="R53" i="26"/>
  <c r="Q53" i="26"/>
  <c r="P53" i="26"/>
  <c r="O53" i="26"/>
  <c r="N53" i="26"/>
  <c r="M53" i="26"/>
  <c r="BD52" i="26"/>
  <c r="BC52" i="26"/>
  <c r="AB52" i="26"/>
  <c r="AA52" i="26"/>
  <c r="Z52" i="26"/>
  <c r="Y52" i="26"/>
  <c r="W52" i="26"/>
  <c r="T52" i="26"/>
  <c r="S52" i="26"/>
  <c r="R52" i="26"/>
  <c r="Q52" i="26"/>
  <c r="P52" i="26"/>
  <c r="O52" i="26"/>
  <c r="N52" i="26"/>
  <c r="M52" i="26"/>
  <c r="BD51" i="26"/>
  <c r="BC51" i="26"/>
  <c r="AB51" i="26"/>
  <c r="AA51" i="26"/>
  <c r="Z51" i="26"/>
  <c r="Y51" i="26"/>
  <c r="W51" i="26"/>
  <c r="T51" i="26"/>
  <c r="S51" i="26"/>
  <c r="R51" i="26"/>
  <c r="Q51" i="26"/>
  <c r="P51" i="26"/>
  <c r="O51" i="26"/>
  <c r="N51" i="26"/>
  <c r="M51" i="26"/>
  <c r="BD50" i="26"/>
  <c r="BC50" i="26"/>
  <c r="AB50" i="26"/>
  <c r="AA50" i="26"/>
  <c r="Z50" i="26"/>
  <c r="Y50" i="26"/>
  <c r="W50" i="26"/>
  <c r="T50" i="26"/>
  <c r="S50" i="26"/>
  <c r="R50" i="26"/>
  <c r="Q50" i="26"/>
  <c r="P50" i="26"/>
  <c r="O50" i="26"/>
  <c r="N50" i="26"/>
  <c r="M50" i="26"/>
  <c r="BD49" i="26"/>
  <c r="BC49" i="26"/>
  <c r="AB49" i="26"/>
  <c r="AA49" i="26"/>
  <c r="Z49" i="26"/>
  <c r="Y49" i="26"/>
  <c r="W49" i="26"/>
  <c r="T49" i="26"/>
  <c r="S49" i="26"/>
  <c r="R49" i="26"/>
  <c r="Q49" i="26"/>
  <c r="P49" i="26"/>
  <c r="O49" i="26"/>
  <c r="N49" i="26"/>
  <c r="M49" i="26"/>
  <c r="BD48" i="26"/>
  <c r="BC48" i="26"/>
  <c r="AB48" i="26"/>
  <c r="AA48" i="26"/>
  <c r="Z48" i="26"/>
  <c r="Y48" i="26"/>
  <c r="W48" i="26"/>
  <c r="T48" i="26"/>
  <c r="S48" i="26"/>
  <c r="R48" i="26"/>
  <c r="Q48" i="26"/>
  <c r="P48" i="26"/>
  <c r="O48" i="26"/>
  <c r="N48" i="26"/>
  <c r="M48" i="26"/>
  <c r="BD47" i="26"/>
  <c r="BC47" i="26"/>
  <c r="AB47" i="26"/>
  <c r="AA47" i="26"/>
  <c r="Z47" i="26"/>
  <c r="Y47" i="26"/>
  <c r="W47" i="26"/>
  <c r="T47" i="26"/>
  <c r="S47" i="26"/>
  <c r="R47" i="26"/>
  <c r="Q47" i="26"/>
  <c r="P47" i="26"/>
  <c r="O47" i="26"/>
  <c r="N47" i="26"/>
  <c r="M47" i="26"/>
  <c r="BD46" i="26"/>
  <c r="BC46" i="26"/>
  <c r="AB46" i="26"/>
  <c r="AA46" i="26"/>
  <c r="Z46" i="26"/>
  <c r="Y46" i="26"/>
  <c r="W46" i="26"/>
  <c r="T46" i="26"/>
  <c r="S46" i="26"/>
  <c r="R46" i="26"/>
  <c r="Q46" i="26"/>
  <c r="P46" i="26"/>
  <c r="O46" i="26"/>
  <c r="N46" i="26"/>
  <c r="M46" i="26"/>
  <c r="BD45" i="26"/>
  <c r="BC45" i="26"/>
  <c r="AB45" i="26"/>
  <c r="AA45" i="26"/>
  <c r="Z45" i="26"/>
  <c r="Y45" i="26"/>
  <c r="W45" i="26"/>
  <c r="T45" i="26"/>
  <c r="S45" i="26"/>
  <c r="R45" i="26"/>
  <c r="Q45" i="26"/>
  <c r="P45" i="26"/>
  <c r="O45" i="26"/>
  <c r="N45" i="26"/>
  <c r="M45" i="26"/>
  <c r="BD44" i="26"/>
  <c r="BC44" i="26"/>
  <c r="AB44" i="26"/>
  <c r="AA44" i="26"/>
  <c r="Z44" i="26"/>
  <c r="Y44" i="26"/>
  <c r="W44" i="26"/>
  <c r="T44" i="26"/>
  <c r="S44" i="26"/>
  <c r="R44" i="26"/>
  <c r="Q44" i="26"/>
  <c r="P44" i="26"/>
  <c r="O44" i="26"/>
  <c r="N44" i="26"/>
  <c r="M44" i="26"/>
  <c r="BD43" i="26"/>
  <c r="BC43" i="26"/>
  <c r="AB43" i="26"/>
  <c r="AA43" i="26"/>
  <c r="Z43" i="26"/>
  <c r="Y43" i="26"/>
  <c r="W43" i="26"/>
  <c r="T43" i="26"/>
  <c r="S43" i="26"/>
  <c r="R43" i="26"/>
  <c r="Q43" i="26"/>
  <c r="P43" i="26"/>
  <c r="O43" i="26"/>
  <c r="N43" i="26"/>
  <c r="M43" i="26"/>
  <c r="BD42" i="26"/>
  <c r="BC42" i="26"/>
  <c r="AB42" i="26"/>
  <c r="AA42" i="26"/>
  <c r="Z42" i="26"/>
  <c r="Y42" i="26"/>
  <c r="W42" i="26"/>
  <c r="T42" i="26"/>
  <c r="S42" i="26"/>
  <c r="R42" i="26"/>
  <c r="Q42" i="26"/>
  <c r="P42" i="26"/>
  <c r="O42" i="26"/>
  <c r="N42" i="26"/>
  <c r="M42" i="26"/>
  <c r="BD41" i="26"/>
  <c r="BC41" i="26"/>
  <c r="AB41" i="26"/>
  <c r="AA41" i="26"/>
  <c r="Z41" i="26"/>
  <c r="Y41" i="26"/>
  <c r="W41" i="26"/>
  <c r="T41" i="26"/>
  <c r="S41" i="26"/>
  <c r="R41" i="26"/>
  <c r="Q41" i="26"/>
  <c r="P41" i="26"/>
  <c r="O41" i="26"/>
  <c r="N41" i="26"/>
  <c r="M41" i="26"/>
  <c r="BD40" i="26"/>
  <c r="BC40" i="26"/>
  <c r="AB40" i="26"/>
  <c r="AA40" i="26"/>
  <c r="Z40" i="26"/>
  <c r="Y40" i="26"/>
  <c r="W40" i="26"/>
  <c r="T40" i="26"/>
  <c r="S40" i="26"/>
  <c r="R40" i="26"/>
  <c r="Q40" i="26"/>
  <c r="P40" i="26"/>
  <c r="O40" i="26"/>
  <c r="N40" i="26"/>
  <c r="M40" i="26"/>
  <c r="BD39" i="26"/>
  <c r="BC39" i="26"/>
  <c r="AB39" i="26"/>
  <c r="AA39" i="26"/>
  <c r="Z39" i="26"/>
  <c r="Y39" i="26"/>
  <c r="W39" i="26"/>
  <c r="T39" i="26"/>
  <c r="S39" i="26"/>
  <c r="R39" i="26"/>
  <c r="Q39" i="26"/>
  <c r="P39" i="26"/>
  <c r="O39" i="26"/>
  <c r="N39" i="26"/>
  <c r="M39" i="26"/>
  <c r="BD38" i="26"/>
  <c r="BC38" i="26"/>
  <c r="AB38" i="26"/>
  <c r="AA38" i="26"/>
  <c r="Z38" i="26"/>
  <c r="Y38" i="26"/>
  <c r="W38" i="26"/>
  <c r="T38" i="26"/>
  <c r="S38" i="26"/>
  <c r="R38" i="26"/>
  <c r="Q38" i="26"/>
  <c r="P38" i="26"/>
  <c r="O38" i="26"/>
  <c r="N38" i="26"/>
  <c r="M38" i="26"/>
  <c r="BD37" i="26"/>
  <c r="BC37" i="26"/>
  <c r="AB37" i="26"/>
  <c r="AA37" i="26"/>
  <c r="Z37" i="26"/>
  <c r="Y37" i="26"/>
  <c r="W37" i="26"/>
  <c r="T37" i="26"/>
  <c r="S37" i="26"/>
  <c r="R37" i="26"/>
  <c r="Q37" i="26"/>
  <c r="P37" i="26"/>
  <c r="O37" i="26"/>
  <c r="N37" i="26"/>
  <c r="M37" i="26"/>
  <c r="BD36" i="26"/>
  <c r="BC36" i="26"/>
  <c r="AB36" i="26"/>
  <c r="AA36" i="26"/>
  <c r="Z36" i="26"/>
  <c r="Y36" i="26"/>
  <c r="W36" i="26"/>
  <c r="T36" i="26"/>
  <c r="S36" i="26"/>
  <c r="R36" i="26"/>
  <c r="Q36" i="26"/>
  <c r="P36" i="26"/>
  <c r="O36" i="26"/>
  <c r="N36" i="26"/>
  <c r="M36" i="26"/>
  <c r="BD35" i="26"/>
  <c r="BC35" i="26"/>
  <c r="AB35" i="26"/>
  <c r="AA35" i="26"/>
  <c r="Z35" i="26"/>
  <c r="Y35" i="26"/>
  <c r="W35" i="26"/>
  <c r="T35" i="26"/>
  <c r="S35" i="26"/>
  <c r="R35" i="26"/>
  <c r="Q35" i="26"/>
  <c r="P35" i="26"/>
  <c r="O35" i="26"/>
  <c r="N35" i="26"/>
  <c r="M35" i="26"/>
  <c r="BD34" i="26"/>
  <c r="BC34" i="26"/>
  <c r="AB34" i="26"/>
  <c r="AA34" i="26"/>
  <c r="Z34" i="26"/>
  <c r="Y34" i="26"/>
  <c r="W34" i="26"/>
  <c r="T34" i="26"/>
  <c r="S34" i="26"/>
  <c r="R34" i="26"/>
  <c r="Q34" i="26"/>
  <c r="P34" i="26"/>
  <c r="O34" i="26"/>
  <c r="N34" i="26"/>
  <c r="M34" i="26"/>
  <c r="BD33" i="26"/>
  <c r="BC33" i="26"/>
  <c r="AB33" i="26"/>
  <c r="AA33" i="26"/>
  <c r="Z33" i="26"/>
  <c r="Y33" i="26"/>
  <c r="W33" i="26"/>
  <c r="T33" i="26"/>
  <c r="S33" i="26"/>
  <c r="R33" i="26"/>
  <c r="Q33" i="26"/>
  <c r="P33" i="26"/>
  <c r="O33" i="26"/>
  <c r="N33" i="26"/>
  <c r="M33" i="26"/>
  <c r="BD32" i="26"/>
  <c r="BC32" i="26"/>
  <c r="AB32" i="26"/>
  <c r="AA32" i="26"/>
  <c r="Z32" i="26"/>
  <c r="Y32" i="26"/>
  <c r="W32" i="26"/>
  <c r="T32" i="26"/>
  <c r="S32" i="26"/>
  <c r="R32" i="26"/>
  <c r="Q32" i="26"/>
  <c r="P32" i="26"/>
  <c r="O32" i="26"/>
  <c r="N32" i="26"/>
  <c r="M32" i="26"/>
  <c r="BD31" i="26"/>
  <c r="BC31" i="26"/>
  <c r="AB31" i="26"/>
  <c r="AA31" i="26"/>
  <c r="Z31" i="26"/>
  <c r="Y31" i="26"/>
  <c r="W31" i="26"/>
  <c r="T31" i="26"/>
  <c r="S31" i="26"/>
  <c r="R31" i="26"/>
  <c r="Q31" i="26"/>
  <c r="P31" i="26"/>
  <c r="O31" i="26"/>
  <c r="N31" i="26"/>
  <c r="M31" i="26"/>
  <c r="BD30" i="26"/>
  <c r="BC30" i="26"/>
  <c r="AB30" i="26"/>
  <c r="AA30" i="26"/>
  <c r="Z30" i="26"/>
  <c r="Y30" i="26"/>
  <c r="W30" i="26"/>
  <c r="T30" i="26"/>
  <c r="S30" i="26"/>
  <c r="R30" i="26"/>
  <c r="Q30" i="26"/>
  <c r="P30" i="26"/>
  <c r="O30" i="26"/>
  <c r="N30" i="26"/>
  <c r="M30" i="26"/>
  <c r="BD29" i="26"/>
  <c r="BC29" i="26"/>
  <c r="AB29" i="26"/>
  <c r="AA29" i="26"/>
  <c r="Z29" i="26"/>
  <c r="Y29" i="26"/>
  <c r="W29" i="26"/>
  <c r="T29" i="26"/>
  <c r="S29" i="26"/>
  <c r="R29" i="26"/>
  <c r="Q29" i="26"/>
  <c r="P29" i="26"/>
  <c r="O29" i="26"/>
  <c r="N29" i="26"/>
  <c r="M29" i="26"/>
  <c r="BD28" i="26"/>
  <c r="BC28" i="26"/>
  <c r="AB28" i="26"/>
  <c r="AA28" i="26"/>
  <c r="Z28" i="26"/>
  <c r="Y28" i="26"/>
  <c r="W28" i="26"/>
  <c r="T28" i="26"/>
  <c r="S28" i="26"/>
  <c r="R28" i="26"/>
  <c r="Q28" i="26"/>
  <c r="P28" i="26"/>
  <c r="O28" i="26"/>
  <c r="N28" i="26"/>
  <c r="M28" i="26"/>
  <c r="BD27" i="26"/>
  <c r="BC27" i="26"/>
  <c r="AB27" i="26"/>
  <c r="AA27" i="26"/>
  <c r="Z27" i="26"/>
  <c r="Y27" i="26"/>
  <c r="W27" i="26"/>
  <c r="T27" i="26"/>
  <c r="S27" i="26"/>
  <c r="R27" i="26"/>
  <c r="Q27" i="26"/>
  <c r="P27" i="26"/>
  <c r="O27" i="26"/>
  <c r="N27" i="26"/>
  <c r="M27" i="26"/>
  <c r="BD26" i="26"/>
  <c r="BC26" i="26"/>
  <c r="AB26" i="26"/>
  <c r="AA26" i="26"/>
  <c r="Z26" i="26"/>
  <c r="Y26" i="26"/>
  <c r="W26" i="26"/>
  <c r="T26" i="26"/>
  <c r="S26" i="26"/>
  <c r="R26" i="26"/>
  <c r="Q26" i="26"/>
  <c r="P26" i="26"/>
  <c r="O26" i="26"/>
  <c r="N26" i="26"/>
  <c r="M26" i="26"/>
  <c r="BD25" i="26"/>
  <c r="BC25" i="26"/>
  <c r="AB25" i="26"/>
  <c r="AA25" i="26"/>
  <c r="Z25" i="26"/>
  <c r="Y25" i="26"/>
  <c r="W25" i="26"/>
  <c r="T25" i="26"/>
  <c r="S25" i="26"/>
  <c r="R25" i="26"/>
  <c r="Q25" i="26"/>
  <c r="P25" i="26"/>
  <c r="O25" i="26"/>
  <c r="N25" i="26"/>
  <c r="M25" i="26"/>
  <c r="BD24" i="26"/>
  <c r="BC24" i="26"/>
  <c r="AB24" i="26"/>
  <c r="AA24" i="26"/>
  <c r="Z24" i="26"/>
  <c r="Y24" i="26"/>
  <c r="W24" i="26"/>
  <c r="T24" i="26"/>
  <c r="S24" i="26"/>
  <c r="R24" i="26"/>
  <c r="Q24" i="26"/>
  <c r="P24" i="26"/>
  <c r="O24" i="26"/>
  <c r="N24" i="26"/>
  <c r="M24" i="26"/>
  <c r="BD23" i="26"/>
  <c r="BC23" i="26"/>
  <c r="AB23" i="26"/>
  <c r="AA23" i="26"/>
  <c r="Z23" i="26"/>
  <c r="Y23" i="26"/>
  <c r="W23" i="26"/>
  <c r="T23" i="26"/>
  <c r="S23" i="26"/>
  <c r="R23" i="26"/>
  <c r="Q23" i="26"/>
  <c r="P23" i="26"/>
  <c r="O23" i="26"/>
  <c r="N23" i="26"/>
  <c r="M23" i="26"/>
  <c r="BD22" i="26"/>
  <c r="BC22" i="26"/>
  <c r="AB22" i="26"/>
  <c r="AA22" i="26"/>
  <c r="Z22" i="26"/>
  <c r="Y22" i="26"/>
  <c r="W22" i="26"/>
  <c r="T22" i="26"/>
  <c r="S22" i="26"/>
  <c r="R22" i="26"/>
  <c r="Q22" i="26"/>
  <c r="P22" i="26"/>
  <c r="O22" i="26"/>
  <c r="N22" i="26"/>
  <c r="M22" i="26"/>
  <c r="BD21" i="26"/>
  <c r="BC21" i="26"/>
  <c r="AB21" i="26"/>
  <c r="AA21" i="26"/>
  <c r="Z21" i="26"/>
  <c r="Y21" i="26"/>
  <c r="W21" i="26"/>
  <c r="T21" i="26"/>
  <c r="S21" i="26"/>
  <c r="R21" i="26"/>
  <c r="Q21" i="26"/>
  <c r="P21" i="26"/>
  <c r="O21" i="26"/>
  <c r="N21" i="26"/>
  <c r="M21" i="26"/>
  <c r="BD20" i="26"/>
  <c r="BC20" i="26"/>
  <c r="AB20" i="26"/>
  <c r="AA20" i="26"/>
  <c r="Z20" i="26"/>
  <c r="Y20" i="26"/>
  <c r="W20" i="26"/>
  <c r="T20" i="26"/>
  <c r="S20" i="26"/>
  <c r="R20" i="26"/>
  <c r="Q20" i="26"/>
  <c r="P20" i="26"/>
  <c r="O20" i="26"/>
  <c r="N20" i="26"/>
  <c r="M20" i="26"/>
  <c r="BD19" i="26"/>
  <c r="BC19" i="26"/>
  <c r="AB19" i="26"/>
  <c r="AA19" i="26"/>
  <c r="Z19" i="26"/>
  <c r="Y19" i="26"/>
  <c r="W19" i="26"/>
  <c r="T19" i="26"/>
  <c r="S19" i="26"/>
  <c r="R19" i="26"/>
  <c r="Q19" i="26"/>
  <c r="P19" i="26"/>
  <c r="O19" i="26"/>
  <c r="N19" i="26"/>
  <c r="M19" i="26"/>
  <c r="BD18" i="26"/>
  <c r="BC18" i="26"/>
  <c r="AB18" i="26"/>
  <c r="AA18" i="26"/>
  <c r="Z18" i="26"/>
  <c r="Y18" i="26"/>
  <c r="W18" i="26"/>
  <c r="T18" i="26"/>
  <c r="S18" i="26"/>
  <c r="R18" i="26"/>
  <c r="Q18" i="26"/>
  <c r="P18" i="26"/>
  <c r="O18" i="26"/>
  <c r="N18" i="26"/>
  <c r="M18" i="26"/>
  <c r="BD17" i="26"/>
  <c r="BC17" i="26"/>
  <c r="AB17" i="26"/>
  <c r="AA17" i="26"/>
  <c r="Z17" i="26"/>
  <c r="Y17" i="26"/>
  <c r="W17" i="26"/>
  <c r="T17" i="26"/>
  <c r="S17" i="26"/>
  <c r="R17" i="26"/>
  <c r="Q17" i="26"/>
  <c r="P17" i="26"/>
  <c r="O17" i="26"/>
  <c r="N17" i="26"/>
  <c r="M17" i="26"/>
  <c r="BD16" i="26"/>
  <c r="BC16" i="26"/>
  <c r="AB16" i="26"/>
  <c r="AA16" i="26"/>
  <c r="Z16" i="26"/>
  <c r="Y16" i="26"/>
  <c r="W16" i="26"/>
  <c r="T16" i="26"/>
  <c r="S16" i="26"/>
  <c r="R16" i="26"/>
  <c r="Q16" i="26"/>
  <c r="P16" i="26"/>
  <c r="O16" i="26"/>
  <c r="N16" i="26"/>
  <c r="M16" i="26"/>
  <c r="BD15" i="26"/>
  <c r="BC15" i="26"/>
  <c r="AB15" i="26"/>
  <c r="AA15" i="26"/>
  <c r="Z15" i="26"/>
  <c r="Y15" i="26"/>
  <c r="W15" i="26"/>
  <c r="T15" i="26"/>
  <c r="S15" i="26"/>
  <c r="R15" i="26"/>
  <c r="Q15" i="26"/>
  <c r="P15" i="26"/>
  <c r="O15" i="26"/>
  <c r="N15" i="26"/>
  <c r="M15" i="26"/>
  <c r="BD14" i="26"/>
  <c r="BC14" i="26"/>
  <c r="AB14" i="26"/>
  <c r="AA14" i="26"/>
  <c r="Z14" i="26"/>
  <c r="Y14" i="26"/>
  <c r="W14" i="26"/>
  <c r="T14" i="26"/>
  <c r="S14" i="26"/>
  <c r="R14" i="26"/>
  <c r="Q14" i="26"/>
  <c r="P14" i="26"/>
  <c r="O14" i="26"/>
  <c r="N14" i="26"/>
  <c r="M14" i="26"/>
  <c r="BD13" i="26"/>
  <c r="BC13" i="26"/>
  <c r="AB13" i="26"/>
  <c r="AA13" i="26"/>
  <c r="Z13" i="26"/>
  <c r="Y13" i="26"/>
  <c r="W13" i="26"/>
  <c r="T13" i="26"/>
  <c r="S13" i="26"/>
  <c r="R13" i="26"/>
  <c r="Q13" i="26"/>
  <c r="P13" i="26"/>
  <c r="O13" i="26"/>
  <c r="N13" i="26"/>
  <c r="M13" i="26"/>
  <c r="BD12" i="26"/>
  <c r="BC12" i="26"/>
  <c r="AB12" i="26"/>
  <c r="AA12" i="26"/>
  <c r="Z12" i="26"/>
  <c r="Y12" i="26"/>
  <c r="W12" i="26"/>
  <c r="T12" i="26"/>
  <c r="S12" i="26"/>
  <c r="R12" i="26"/>
  <c r="Q12" i="26"/>
  <c r="P12" i="26"/>
  <c r="O12" i="26"/>
  <c r="N12" i="26"/>
  <c r="M12" i="26"/>
  <c r="BD11" i="26"/>
  <c r="BC11" i="26"/>
  <c r="AB11" i="26"/>
  <c r="AA11" i="26"/>
  <c r="Z11" i="26"/>
  <c r="Y11" i="26"/>
  <c r="W11" i="26"/>
  <c r="T11" i="26"/>
  <c r="S11" i="26"/>
  <c r="R11" i="26"/>
  <c r="Q11" i="26"/>
  <c r="P11" i="26"/>
  <c r="O11" i="26"/>
  <c r="N11" i="26"/>
  <c r="M11" i="26"/>
  <c r="BD10" i="26"/>
  <c r="BC10" i="26"/>
  <c r="AB10" i="26"/>
  <c r="AA10" i="26"/>
  <c r="Z10" i="26"/>
  <c r="Y10" i="26"/>
  <c r="W10" i="26"/>
  <c r="T10" i="26"/>
  <c r="S10" i="26"/>
  <c r="R10" i="26"/>
  <c r="Q10" i="26"/>
  <c r="P10" i="26"/>
  <c r="O10" i="26"/>
  <c r="N10" i="26"/>
  <c r="M10" i="26"/>
  <c r="BD9" i="26"/>
  <c r="BC9" i="26"/>
  <c r="AB9" i="26"/>
  <c r="AA9" i="26"/>
  <c r="Z9" i="26"/>
  <c r="Y9" i="26"/>
  <c r="W9" i="26"/>
  <c r="T9" i="26"/>
  <c r="S9" i="26"/>
  <c r="R9" i="26"/>
  <c r="Q9" i="26"/>
  <c r="P9" i="26"/>
  <c r="O9" i="26"/>
  <c r="N9" i="26"/>
  <c r="M9" i="26"/>
  <c r="BD8" i="26"/>
  <c r="BC8" i="26"/>
  <c r="AB8" i="26"/>
  <c r="AA8" i="26"/>
  <c r="Z8" i="26"/>
  <c r="Y8" i="26"/>
  <c r="W8" i="26"/>
  <c r="T8" i="26"/>
  <c r="S8" i="26"/>
  <c r="R8" i="26"/>
  <c r="Q8" i="26"/>
  <c r="P8" i="26"/>
  <c r="O8" i="26"/>
  <c r="N8" i="26"/>
  <c r="M8" i="26"/>
  <c r="BD7" i="26"/>
  <c r="BC7" i="26"/>
  <c r="AB7" i="26"/>
  <c r="AA7" i="26"/>
  <c r="Z7" i="26"/>
  <c r="Y7" i="26"/>
  <c r="W7" i="26"/>
  <c r="T7" i="26"/>
  <c r="S7" i="26"/>
  <c r="R7" i="26"/>
  <c r="Q7" i="26"/>
  <c r="P7" i="26"/>
  <c r="O7" i="26"/>
  <c r="N7" i="26"/>
  <c r="M7" i="26"/>
  <c r="BD6" i="26"/>
  <c r="BC6" i="26"/>
  <c r="AB6" i="26"/>
  <c r="AA6" i="26"/>
  <c r="Z6" i="26"/>
  <c r="Y6" i="26"/>
  <c r="W6" i="26"/>
  <c r="T6" i="26"/>
  <c r="S6" i="26"/>
  <c r="R6" i="26"/>
  <c r="Q6" i="26"/>
  <c r="P6" i="26"/>
  <c r="O6" i="26"/>
  <c r="N6" i="26"/>
  <c r="M6" i="26"/>
  <c r="BD5" i="26"/>
  <c r="BC5" i="26"/>
  <c r="AB5" i="26"/>
  <c r="AA5" i="26"/>
  <c r="Z5" i="26"/>
  <c r="Y5" i="26"/>
  <c r="W5" i="26"/>
  <c r="T5" i="26"/>
  <c r="S5" i="26"/>
  <c r="R5" i="26"/>
  <c r="Q5" i="26"/>
  <c r="P5" i="26"/>
  <c r="O5" i="26"/>
  <c r="N5" i="26"/>
  <c r="M5" i="26"/>
  <c r="BD4" i="26"/>
  <c r="BC4" i="26"/>
  <c r="AB4" i="26"/>
  <c r="AA4" i="26"/>
  <c r="Z4" i="26"/>
  <c r="Y4" i="26"/>
  <c r="W4" i="26"/>
  <c r="T4" i="26"/>
  <c r="S4" i="26"/>
  <c r="R4" i="26"/>
  <c r="Q4" i="26"/>
  <c r="P4" i="26"/>
  <c r="O4" i="26"/>
  <c r="N4" i="26"/>
  <c r="M4" i="26"/>
  <c r="BD3" i="26"/>
  <c r="BC3" i="26"/>
  <c r="AB3" i="26"/>
  <c r="AA3" i="26"/>
  <c r="Z3" i="26"/>
  <c r="Y3" i="26"/>
  <c r="W3" i="26"/>
  <c r="T3" i="26"/>
  <c r="S3" i="26"/>
  <c r="R3" i="26"/>
  <c r="Q3" i="26"/>
  <c r="P3" i="26"/>
  <c r="O3" i="26"/>
  <c r="N3" i="26"/>
  <c r="M3" i="26"/>
  <c r="AO107" i="25"/>
  <c r="AO106" i="25"/>
  <c r="AO105" i="25"/>
  <c r="AO104" i="25"/>
  <c r="AO103" i="25"/>
  <c r="AO102" i="25"/>
  <c r="AO101" i="25"/>
  <c r="AO100" i="25"/>
  <c r="AO99" i="25"/>
  <c r="AO98" i="25"/>
  <c r="AO97" i="25"/>
  <c r="AO96" i="25"/>
  <c r="AO95" i="25"/>
  <c r="AO94" i="25"/>
  <c r="AO93" i="25"/>
  <c r="AO92" i="25"/>
  <c r="AO91" i="25"/>
  <c r="AO90" i="25"/>
  <c r="AO89" i="25"/>
  <c r="AO88" i="25"/>
  <c r="AO87" i="25"/>
  <c r="AO86" i="25"/>
  <c r="AO85" i="25"/>
  <c r="AO84" i="25"/>
  <c r="AO83" i="25"/>
  <c r="AO82" i="25"/>
  <c r="AO81" i="25"/>
  <c r="AO80" i="25"/>
  <c r="AO79" i="25"/>
  <c r="AO78" i="25"/>
  <c r="AO77" i="25"/>
  <c r="AO76" i="25"/>
  <c r="AO75" i="25"/>
  <c r="AO74" i="25"/>
  <c r="AO73" i="25"/>
  <c r="AO72" i="25"/>
  <c r="AO71" i="25"/>
  <c r="AO70" i="25"/>
  <c r="AO69" i="25"/>
  <c r="AO68" i="25"/>
  <c r="AO67" i="25"/>
  <c r="AO66" i="25"/>
  <c r="AO65" i="25"/>
  <c r="AO64" i="25"/>
  <c r="AO63" i="25"/>
  <c r="AO62" i="25"/>
  <c r="AO61" i="25"/>
  <c r="AO60" i="25"/>
  <c r="AO59" i="25"/>
  <c r="AO58" i="25"/>
  <c r="AO57" i="25"/>
  <c r="AO56" i="25"/>
  <c r="AO55" i="25"/>
  <c r="AO54" i="25"/>
  <c r="AO53" i="25"/>
  <c r="AO52" i="25"/>
  <c r="AO51" i="25"/>
  <c r="AO50" i="25"/>
  <c r="AO49" i="25"/>
  <c r="AO48" i="25"/>
  <c r="AO47" i="25"/>
  <c r="AO46" i="25"/>
  <c r="AO45" i="25"/>
  <c r="AO44" i="25"/>
  <c r="AO43" i="25"/>
  <c r="AO42" i="25"/>
  <c r="AO41" i="25"/>
  <c r="AO40" i="25"/>
  <c r="AO39" i="25"/>
  <c r="AO38" i="25"/>
  <c r="AO37" i="25"/>
  <c r="AO36" i="25"/>
  <c r="AO35" i="25"/>
  <c r="AO34" i="25"/>
  <c r="AO33" i="25"/>
  <c r="AO32" i="25"/>
  <c r="AO31" i="25"/>
  <c r="AO30" i="25"/>
  <c r="AO29" i="25"/>
  <c r="AO28" i="25"/>
  <c r="AO27" i="25"/>
  <c r="AO26" i="25"/>
  <c r="AO25" i="25"/>
  <c r="AO24" i="25"/>
  <c r="AO23" i="25"/>
  <c r="AO22" i="25"/>
  <c r="AO21" i="25"/>
  <c r="AO20" i="25"/>
  <c r="AO19" i="25"/>
  <c r="AO18" i="25"/>
  <c r="AO17" i="25"/>
  <c r="AO16" i="25"/>
  <c r="AO15" i="25"/>
  <c r="AO14" i="25"/>
  <c r="AO13" i="25"/>
  <c r="AO12" i="25"/>
  <c r="AO11" i="25"/>
  <c r="AO10" i="25"/>
  <c r="AO9" i="25"/>
  <c r="AO8" i="25"/>
  <c r="AA8" i="25"/>
  <c r="O59" i="22"/>
  <c r="E59" i="22" s="1"/>
  <c r="O58" i="22"/>
  <c r="E58" i="22" s="1"/>
  <c r="O57" i="22"/>
  <c r="E57" i="22" s="1"/>
  <c r="O56" i="22"/>
  <c r="E56" i="22" s="1"/>
  <c r="Z107" i="25"/>
  <c r="Z106" i="25"/>
  <c r="Z105" i="25"/>
  <c r="Z104" i="25"/>
  <c r="Z103" i="25"/>
  <c r="Z102" i="25"/>
  <c r="Z101" i="25"/>
  <c r="Z100" i="25"/>
  <c r="Z99" i="25"/>
  <c r="Z98" i="25"/>
  <c r="Z97" i="25"/>
  <c r="Z96" i="25"/>
  <c r="Z95" i="25"/>
  <c r="Z94" i="25"/>
  <c r="Z93" i="25"/>
  <c r="Z92" i="25"/>
  <c r="Z91" i="25"/>
  <c r="Z90" i="25"/>
  <c r="Z89" i="25"/>
  <c r="Z88" i="25"/>
  <c r="Z87" i="25"/>
  <c r="Z86" i="25"/>
  <c r="Z85" i="25"/>
  <c r="Z84" i="25"/>
  <c r="Z83" i="25"/>
  <c r="Z82" i="25"/>
  <c r="Z81" i="25"/>
  <c r="Z80" i="25"/>
  <c r="Z79" i="25"/>
  <c r="Z78" i="25"/>
  <c r="Z77" i="25"/>
  <c r="Z76" i="25"/>
  <c r="Z75" i="25"/>
  <c r="Z74" i="25"/>
  <c r="Z73" i="25"/>
  <c r="Z72" i="25"/>
  <c r="Z71" i="25"/>
  <c r="Z70" i="25"/>
  <c r="Z69" i="25"/>
  <c r="Z68" i="25"/>
  <c r="Z67" i="25"/>
  <c r="Z66" i="25"/>
  <c r="Z65" i="25"/>
  <c r="Z64" i="25"/>
  <c r="Z63" i="25"/>
  <c r="Z62" i="25"/>
  <c r="Z61" i="25"/>
  <c r="Z60" i="25"/>
  <c r="Z59" i="25"/>
  <c r="Z58" i="25"/>
  <c r="Z57" i="25"/>
  <c r="Z56" i="25"/>
  <c r="Z55" i="25"/>
  <c r="Z54" i="25"/>
  <c r="Z53" i="25"/>
  <c r="Z52" i="25"/>
  <c r="Z51" i="25"/>
  <c r="Z50" i="25"/>
  <c r="Z49" i="25"/>
  <c r="Z48" i="25"/>
  <c r="Z47" i="25"/>
  <c r="Z46" i="25"/>
  <c r="Z45" i="25"/>
  <c r="Z44" i="25"/>
  <c r="Z43" i="25"/>
  <c r="Z42" i="25"/>
  <c r="Z41" i="25"/>
  <c r="Z40" i="25"/>
  <c r="Z39" i="25"/>
  <c r="Z38" i="25"/>
  <c r="Z37" i="25"/>
  <c r="Z36" i="25"/>
  <c r="Z35" i="25"/>
  <c r="Z34" i="25"/>
  <c r="Z33" i="25"/>
  <c r="Z32" i="25"/>
  <c r="Z31" i="25"/>
  <c r="Z30" i="25"/>
  <c r="Z29" i="25"/>
  <c r="Z28" i="25"/>
  <c r="Z27" i="25"/>
  <c r="Z26" i="25"/>
  <c r="Z25" i="25"/>
  <c r="Z24" i="25"/>
  <c r="Z23" i="25"/>
  <c r="Z22" i="25"/>
  <c r="Z21" i="25"/>
  <c r="Z20" i="25"/>
  <c r="Z19" i="25"/>
  <c r="Z18" i="25"/>
  <c r="Z17" i="25"/>
  <c r="Z16" i="25"/>
  <c r="Z15" i="25"/>
  <c r="Z14" i="25"/>
  <c r="Z13" i="25"/>
  <c r="Z12" i="25"/>
  <c r="Z11" i="25"/>
  <c r="Z10" i="25"/>
  <c r="Z9" i="25"/>
  <c r="Z8" i="25"/>
  <c r="AE107" i="25"/>
  <c r="AD107" i="25"/>
  <c r="AA107" i="25"/>
  <c r="AE106" i="25"/>
  <c r="AD106" i="25"/>
  <c r="AA106" i="25"/>
  <c r="AE105" i="25"/>
  <c r="AD105" i="25"/>
  <c r="AA105" i="25"/>
  <c r="AE104" i="25"/>
  <c r="AD104" i="25"/>
  <c r="AA104" i="25"/>
  <c r="AE103" i="25"/>
  <c r="AD103" i="25"/>
  <c r="AA103" i="25"/>
  <c r="AE102" i="25"/>
  <c r="AD102" i="25"/>
  <c r="AA102" i="25"/>
  <c r="AE101" i="25"/>
  <c r="AD101" i="25"/>
  <c r="AA101" i="25"/>
  <c r="AE100" i="25"/>
  <c r="AD100" i="25"/>
  <c r="AA100" i="25"/>
  <c r="AE99" i="25"/>
  <c r="AD99" i="25"/>
  <c r="AA99" i="25"/>
  <c r="AE98" i="25"/>
  <c r="AD98" i="25"/>
  <c r="AA98" i="25"/>
  <c r="AE97" i="25"/>
  <c r="AD97" i="25"/>
  <c r="AA97" i="25"/>
  <c r="AE96" i="25"/>
  <c r="AD96" i="25"/>
  <c r="AA96" i="25"/>
  <c r="AE95" i="25"/>
  <c r="AD95" i="25"/>
  <c r="AA95" i="25"/>
  <c r="AE94" i="25"/>
  <c r="AD94" i="25"/>
  <c r="AA94" i="25"/>
  <c r="AE93" i="25"/>
  <c r="AD93" i="25"/>
  <c r="AA93" i="25"/>
  <c r="AE92" i="25"/>
  <c r="AD92" i="25"/>
  <c r="AA92" i="25"/>
  <c r="AE91" i="25"/>
  <c r="AD91" i="25"/>
  <c r="AA91" i="25"/>
  <c r="AE90" i="25"/>
  <c r="AD90" i="25"/>
  <c r="AA90" i="25"/>
  <c r="AE89" i="25"/>
  <c r="AD89" i="25"/>
  <c r="AA89" i="25"/>
  <c r="AE88" i="25"/>
  <c r="AD88" i="25"/>
  <c r="AA88" i="25"/>
  <c r="AE87" i="25"/>
  <c r="AD87" i="25"/>
  <c r="AA87" i="25"/>
  <c r="AE86" i="25"/>
  <c r="AD86" i="25"/>
  <c r="AA86" i="25"/>
  <c r="AE85" i="25"/>
  <c r="AD85" i="25"/>
  <c r="AA85" i="25"/>
  <c r="AE84" i="25"/>
  <c r="AD84" i="25"/>
  <c r="AA84" i="25"/>
  <c r="AE83" i="25"/>
  <c r="AD83" i="25"/>
  <c r="AA83" i="25"/>
  <c r="AE82" i="25"/>
  <c r="AD82" i="25"/>
  <c r="AA82" i="25"/>
  <c r="AE81" i="25"/>
  <c r="AD81" i="25"/>
  <c r="AA81" i="25"/>
  <c r="AE80" i="25"/>
  <c r="AD80" i="25"/>
  <c r="AA80" i="25"/>
  <c r="AE79" i="25"/>
  <c r="AD79" i="25"/>
  <c r="AA79" i="25"/>
  <c r="AE78" i="25"/>
  <c r="AD78" i="25"/>
  <c r="AA78" i="25"/>
  <c r="AE77" i="25"/>
  <c r="AD77" i="25"/>
  <c r="AA77" i="25"/>
  <c r="AE76" i="25"/>
  <c r="AD76" i="25"/>
  <c r="AA76" i="25"/>
  <c r="AE75" i="25"/>
  <c r="AD75" i="25"/>
  <c r="AA75" i="25"/>
  <c r="AE74" i="25"/>
  <c r="AD74" i="25"/>
  <c r="AA74" i="25"/>
  <c r="AE73" i="25"/>
  <c r="AD73" i="25"/>
  <c r="AA73" i="25"/>
  <c r="AE72" i="25"/>
  <c r="AD72" i="25"/>
  <c r="AA72" i="25"/>
  <c r="AE71" i="25"/>
  <c r="AD71" i="25"/>
  <c r="AA71" i="25"/>
  <c r="AE70" i="25"/>
  <c r="AD70" i="25"/>
  <c r="AA70" i="25"/>
  <c r="AE69" i="25"/>
  <c r="AD69" i="25"/>
  <c r="AA69" i="25"/>
  <c r="AE68" i="25"/>
  <c r="AD68" i="25"/>
  <c r="AA68" i="25"/>
  <c r="AE67" i="25"/>
  <c r="AD67" i="25"/>
  <c r="AA67" i="25"/>
  <c r="AE66" i="25"/>
  <c r="AD66" i="25"/>
  <c r="AA66" i="25"/>
  <c r="AE65" i="25"/>
  <c r="AD65" i="25"/>
  <c r="AA65" i="25"/>
  <c r="AE64" i="25"/>
  <c r="AD64" i="25"/>
  <c r="AA64" i="25"/>
  <c r="AE63" i="25"/>
  <c r="AD63" i="25"/>
  <c r="AA63" i="25"/>
  <c r="AE62" i="25"/>
  <c r="AD62" i="25"/>
  <c r="AA62" i="25"/>
  <c r="AE61" i="25"/>
  <c r="AD61" i="25"/>
  <c r="AA61" i="25"/>
  <c r="AE60" i="25"/>
  <c r="AD60" i="25"/>
  <c r="AA60" i="25"/>
  <c r="AE59" i="25"/>
  <c r="AD59" i="25"/>
  <c r="AA59" i="25"/>
  <c r="AE58" i="25"/>
  <c r="AD58" i="25"/>
  <c r="AA58" i="25"/>
  <c r="AE57" i="25"/>
  <c r="AD57" i="25"/>
  <c r="AA57" i="25"/>
  <c r="AE56" i="25"/>
  <c r="AD56" i="25"/>
  <c r="AA56" i="25"/>
  <c r="AE55" i="25"/>
  <c r="AD55" i="25"/>
  <c r="AA55" i="25"/>
  <c r="AE54" i="25"/>
  <c r="AD54" i="25"/>
  <c r="AA54" i="25"/>
  <c r="AE53" i="25"/>
  <c r="AD53" i="25"/>
  <c r="AA53" i="25"/>
  <c r="AE52" i="25"/>
  <c r="AD52" i="25"/>
  <c r="AA52" i="25"/>
  <c r="AE51" i="25"/>
  <c r="AD51" i="25"/>
  <c r="AA51" i="25"/>
  <c r="AE50" i="25"/>
  <c r="AD50" i="25"/>
  <c r="AA50" i="25"/>
  <c r="AE49" i="25"/>
  <c r="AD49" i="25"/>
  <c r="AA49" i="25"/>
  <c r="AE48" i="25"/>
  <c r="AD48" i="25"/>
  <c r="AA48" i="25"/>
  <c r="AE47" i="25"/>
  <c r="AD47" i="25"/>
  <c r="AA47" i="25"/>
  <c r="AE46" i="25"/>
  <c r="AD46" i="25"/>
  <c r="AA46" i="25"/>
  <c r="AE45" i="25"/>
  <c r="AD45" i="25"/>
  <c r="AA45" i="25"/>
  <c r="AE44" i="25"/>
  <c r="AD44" i="25"/>
  <c r="AA44" i="25"/>
  <c r="AE43" i="25"/>
  <c r="AD43" i="25"/>
  <c r="AA43" i="25"/>
  <c r="AE42" i="25"/>
  <c r="AD42" i="25"/>
  <c r="AA42" i="25"/>
  <c r="AE41" i="25"/>
  <c r="AD41" i="25"/>
  <c r="AA41" i="25"/>
  <c r="AE40" i="25"/>
  <c r="AD40" i="25"/>
  <c r="AA40" i="25"/>
  <c r="AE39" i="25"/>
  <c r="AD39" i="25"/>
  <c r="AA39" i="25"/>
  <c r="AE38" i="25"/>
  <c r="AD38" i="25"/>
  <c r="AA38" i="25"/>
  <c r="AE37" i="25"/>
  <c r="AD37" i="25"/>
  <c r="AA37" i="25"/>
  <c r="AE36" i="25"/>
  <c r="AD36" i="25"/>
  <c r="AA36" i="25"/>
  <c r="AE35" i="25"/>
  <c r="AD35" i="25"/>
  <c r="AA35" i="25"/>
  <c r="AE34" i="25"/>
  <c r="AD34" i="25"/>
  <c r="AA34" i="25"/>
  <c r="AE33" i="25"/>
  <c r="AD33" i="25"/>
  <c r="AA33" i="25"/>
  <c r="AE32" i="25"/>
  <c r="AD32" i="25"/>
  <c r="AA32" i="25"/>
  <c r="AE31" i="25"/>
  <c r="AD31" i="25"/>
  <c r="AA31" i="25"/>
  <c r="AE30" i="25"/>
  <c r="AD30" i="25"/>
  <c r="AA30" i="25"/>
  <c r="AE29" i="25"/>
  <c r="AD29" i="25"/>
  <c r="AA29" i="25"/>
  <c r="AE28" i="25"/>
  <c r="AD28" i="25"/>
  <c r="AA28" i="25"/>
  <c r="AE27" i="25"/>
  <c r="AD27" i="25"/>
  <c r="AA27" i="25"/>
  <c r="AE26" i="25"/>
  <c r="AD26" i="25"/>
  <c r="AA26" i="25"/>
  <c r="AE25" i="25"/>
  <c r="AD25" i="25"/>
  <c r="AA25" i="25"/>
  <c r="AE24" i="25"/>
  <c r="AD24" i="25"/>
  <c r="AA24" i="25"/>
  <c r="AE23" i="25"/>
  <c r="AD23" i="25"/>
  <c r="AA23" i="25"/>
  <c r="AE22" i="25"/>
  <c r="AD22" i="25"/>
  <c r="AA22" i="25"/>
  <c r="AE21" i="25"/>
  <c r="AD21" i="25"/>
  <c r="AA21" i="25"/>
  <c r="AE20" i="25"/>
  <c r="AD20" i="25"/>
  <c r="AA20" i="25"/>
  <c r="AE19" i="25"/>
  <c r="AD19" i="25"/>
  <c r="AA19" i="25"/>
  <c r="AE18" i="25"/>
  <c r="AD18" i="25"/>
  <c r="AA18" i="25"/>
  <c r="AE17" i="25"/>
  <c r="AD17" i="25"/>
  <c r="AA17" i="25"/>
  <c r="AA16" i="25"/>
  <c r="AA15" i="25"/>
  <c r="AA14" i="25"/>
  <c r="AA13" i="25"/>
  <c r="AA12" i="25"/>
  <c r="AA11" i="25"/>
  <c r="AA10" i="25"/>
  <c r="AA9" i="25"/>
  <c r="W2" i="26"/>
  <c r="N2" i="26"/>
  <c r="A14" i="26"/>
  <c r="A13" i="26"/>
  <c r="F13" i="26" l="1"/>
  <c r="AL13" i="26"/>
  <c r="BH13" i="26"/>
  <c r="K13" i="26"/>
  <c r="G13" i="26"/>
  <c r="E13" i="26"/>
  <c r="BI13" i="26"/>
  <c r="BA13" i="26"/>
  <c r="AW13" i="26"/>
  <c r="AS13" i="26"/>
  <c r="AO13" i="26"/>
  <c r="AJ13" i="26"/>
  <c r="AF13" i="26"/>
  <c r="X13" i="26"/>
  <c r="BG13" i="26"/>
  <c r="AZ13" i="26"/>
  <c r="AV13" i="26"/>
  <c r="AR13" i="26"/>
  <c r="AN13" i="26"/>
  <c r="AI13" i="26"/>
  <c r="AE13" i="26"/>
  <c r="V13" i="26"/>
  <c r="BE13" i="26"/>
  <c r="BF13" i="26" s="1"/>
  <c r="AY13" i="26"/>
  <c r="AU13" i="26"/>
  <c r="AQ13" i="26"/>
  <c r="AM13" i="26"/>
  <c r="AH13" i="26"/>
  <c r="AD13" i="26"/>
  <c r="U13" i="26"/>
  <c r="BB13" i="26"/>
  <c r="AK13" i="26"/>
  <c r="D13" i="26"/>
  <c r="AX13" i="26"/>
  <c r="AG13" i="26"/>
  <c r="J13" i="26"/>
  <c r="C13" i="26"/>
  <c r="AT13" i="26"/>
  <c r="AC13" i="26"/>
  <c r="I13" i="26"/>
  <c r="B13" i="26"/>
  <c r="AP13" i="26"/>
  <c r="AL14" i="26"/>
  <c r="F14" i="26"/>
  <c r="BH14" i="26"/>
  <c r="K14" i="26"/>
  <c r="G14" i="26"/>
  <c r="E14" i="26"/>
  <c r="BB14" i="26"/>
  <c r="AX14" i="26"/>
  <c r="AT14" i="26"/>
  <c r="AP14" i="26"/>
  <c r="AK14" i="26"/>
  <c r="AG14" i="26"/>
  <c r="AC14" i="26"/>
  <c r="BI14" i="26"/>
  <c r="BA14" i="26"/>
  <c r="AW14" i="26"/>
  <c r="AS14" i="26"/>
  <c r="AO14" i="26"/>
  <c r="AJ14" i="26"/>
  <c r="AF14" i="26"/>
  <c r="X14" i="26"/>
  <c r="BG14" i="26"/>
  <c r="AZ14" i="26"/>
  <c r="AV14" i="26"/>
  <c r="AR14" i="26"/>
  <c r="AN14" i="26"/>
  <c r="AI14" i="26"/>
  <c r="AE14" i="26"/>
  <c r="V14" i="26"/>
  <c r="BE14" i="26"/>
  <c r="BF14" i="26" s="1"/>
  <c r="AM14" i="26"/>
  <c r="I14" i="26"/>
  <c r="B14" i="26"/>
  <c r="AY14" i="26"/>
  <c r="AH14" i="26"/>
  <c r="H14" i="26"/>
  <c r="AU14" i="26"/>
  <c r="AD14" i="26"/>
  <c r="D14" i="26"/>
  <c r="AQ14" i="26"/>
  <c r="U14" i="26"/>
  <c r="J14" i="26"/>
  <c r="H13" i="26"/>
  <c r="C14" i="26"/>
  <c r="L13" i="26"/>
  <c r="L14" i="26"/>
  <c r="AF107" i="25"/>
  <c r="AF106" i="25"/>
  <c r="AG106" i="25" s="1"/>
  <c r="AF105" i="25"/>
  <c r="AF104" i="25"/>
  <c r="AG104" i="25" s="1"/>
  <c r="AF103" i="25"/>
  <c r="AG103" i="25"/>
  <c r="AF102" i="25"/>
  <c r="AF101" i="25"/>
  <c r="AF100" i="25"/>
  <c r="AF99" i="25"/>
  <c r="AG99" i="25" s="1"/>
  <c r="AF98" i="25"/>
  <c r="AF97" i="25"/>
  <c r="AF96" i="25"/>
  <c r="AF95" i="25"/>
  <c r="AG95" i="25" s="1"/>
  <c r="AF94" i="25"/>
  <c r="AF93" i="25"/>
  <c r="AF92" i="25"/>
  <c r="AF91" i="25"/>
  <c r="AF90" i="25"/>
  <c r="AF89" i="25"/>
  <c r="AF88" i="25"/>
  <c r="AF87" i="25"/>
  <c r="AG87" i="25" s="1"/>
  <c r="AF86" i="25"/>
  <c r="AF85" i="25"/>
  <c r="AF84" i="25"/>
  <c r="AF83" i="25"/>
  <c r="AG83" i="25"/>
  <c r="AF82" i="25"/>
  <c r="AF81" i="25"/>
  <c r="AF80" i="25"/>
  <c r="AF79" i="25"/>
  <c r="AF78" i="25"/>
  <c r="AF77" i="25"/>
  <c r="AF76" i="25"/>
  <c r="AF75" i="25"/>
  <c r="AF74" i="25"/>
  <c r="AF73" i="25"/>
  <c r="AF72" i="25"/>
  <c r="AF71" i="25"/>
  <c r="AF70" i="25"/>
  <c r="AF69" i="25"/>
  <c r="AF68" i="25"/>
  <c r="AF67" i="25"/>
  <c r="AF66" i="25"/>
  <c r="AF65" i="25"/>
  <c r="AF64" i="25"/>
  <c r="AF63" i="25"/>
  <c r="AF62" i="25"/>
  <c r="AF61" i="25"/>
  <c r="AF60" i="25"/>
  <c r="AF59" i="25"/>
  <c r="AF58" i="25"/>
  <c r="AF57" i="25"/>
  <c r="AF56" i="25"/>
  <c r="AF55" i="25"/>
  <c r="AF54" i="25"/>
  <c r="AF53" i="25"/>
  <c r="AF52" i="25"/>
  <c r="AF51" i="25"/>
  <c r="AF50" i="25"/>
  <c r="AF49" i="25"/>
  <c r="AF48" i="25"/>
  <c r="AF47" i="25"/>
  <c r="AF46" i="25"/>
  <c r="AF45" i="25"/>
  <c r="AF44" i="25"/>
  <c r="AF43" i="25"/>
  <c r="AF42" i="25"/>
  <c r="AF41" i="25"/>
  <c r="AF40" i="25"/>
  <c r="AF39" i="25"/>
  <c r="AF38" i="25"/>
  <c r="AF37" i="25"/>
  <c r="AF36" i="25"/>
  <c r="AF35" i="25"/>
  <c r="AF34" i="25"/>
  <c r="AF33" i="25"/>
  <c r="AF32" i="25"/>
  <c r="AF31" i="25"/>
  <c r="AF30" i="25"/>
  <c r="AF29" i="25"/>
  <c r="AF28" i="25"/>
  <c r="AF27" i="25"/>
  <c r="AF26" i="25"/>
  <c r="AF25" i="25"/>
  <c r="AF24" i="25"/>
  <c r="AF23" i="25"/>
  <c r="AF22" i="25"/>
  <c r="AF21" i="25"/>
  <c r="AF20" i="25"/>
  <c r="AF19" i="25"/>
  <c r="AF18" i="25"/>
  <c r="AG18" i="25" s="1"/>
  <c r="AF17" i="25"/>
  <c r="Y17" i="25"/>
  <c r="Y16" i="25"/>
  <c r="Y15" i="25"/>
  <c r="Y14" i="25"/>
  <c r="Y13" i="25"/>
  <c r="Y12" i="25"/>
  <c r="Y11" i="25"/>
  <c r="Y10" i="25"/>
  <c r="Y9" i="25"/>
  <c r="Y8" i="25"/>
  <c r="AB8" i="25" s="1"/>
  <c r="AE8" i="25" s="1"/>
  <c r="B107" i="25"/>
  <c r="B106" i="25"/>
  <c r="B105" i="25"/>
  <c r="B104" i="25"/>
  <c r="B103" i="25"/>
  <c r="B102" i="25"/>
  <c r="B101" i="25"/>
  <c r="B100" i="25"/>
  <c r="B99" i="25"/>
  <c r="B98" i="25"/>
  <c r="B97" i="25"/>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7" i="25"/>
  <c r="BK14" i="26" l="1"/>
  <c r="BJ14" i="26"/>
  <c r="BJ13" i="26"/>
  <c r="BK13" i="26"/>
  <c r="AC17" i="25"/>
  <c r="AB17" i="25"/>
  <c r="AG22" i="25"/>
  <c r="AG34" i="25"/>
  <c r="AG82" i="25"/>
  <c r="AG61" i="25"/>
  <c r="AG19" i="25"/>
  <c r="AG23" i="25"/>
  <c r="AG31" i="25"/>
  <c r="AG35" i="25"/>
  <c r="AG39" i="25"/>
  <c r="AG47" i="25"/>
  <c r="AG67" i="25"/>
  <c r="AG71" i="25"/>
  <c r="AG79" i="25"/>
  <c r="AG86" i="25"/>
  <c r="AG98" i="25"/>
  <c r="AG40" i="25"/>
  <c r="AG42" i="25"/>
  <c r="AG44" i="25"/>
  <c r="AG46" i="25"/>
  <c r="AG48" i="25"/>
  <c r="AG50" i="25"/>
  <c r="AG56" i="25"/>
  <c r="AG58" i="25"/>
  <c r="AG60" i="25"/>
  <c r="AG62" i="25"/>
  <c r="AG64" i="25"/>
  <c r="AG66" i="25"/>
  <c r="AG72" i="25"/>
  <c r="AG74" i="25"/>
  <c r="AG76" i="25"/>
  <c r="AG78" i="25"/>
  <c r="AG80" i="25"/>
  <c r="AG38" i="25"/>
  <c r="AG77" i="25"/>
  <c r="AG102" i="25"/>
  <c r="AG29" i="25"/>
  <c r="AG54" i="25"/>
  <c r="AG93" i="25"/>
  <c r="AG24" i="25"/>
  <c r="AG26" i="25"/>
  <c r="AG28" i="25"/>
  <c r="AG30" i="25"/>
  <c r="AG32" i="25"/>
  <c r="AG45" i="25"/>
  <c r="AG51" i="25"/>
  <c r="AG55" i="25"/>
  <c r="AG63" i="25"/>
  <c r="AG70" i="25"/>
  <c r="AG88" i="25"/>
  <c r="AG90" i="25"/>
  <c r="AG92" i="25"/>
  <c r="AG94" i="25"/>
  <c r="AG96" i="25"/>
  <c r="AD11" i="25"/>
  <c r="AD15" i="25"/>
  <c r="AD8" i="25"/>
  <c r="AD12" i="25"/>
  <c r="AD16" i="25"/>
  <c r="AG17" i="25"/>
  <c r="AG33" i="25"/>
  <c r="AG49" i="25"/>
  <c r="AG65" i="25"/>
  <c r="AG81" i="25"/>
  <c r="AG97" i="25"/>
  <c r="AD9" i="25"/>
  <c r="AD13" i="25"/>
  <c r="AG21" i="25"/>
  <c r="AG37" i="25"/>
  <c r="AG53" i="25"/>
  <c r="AG69" i="25"/>
  <c r="AG85" i="25"/>
  <c r="AG101" i="25"/>
  <c r="AD10" i="25"/>
  <c r="AG20" i="25"/>
  <c r="AG25" i="25"/>
  <c r="AG27" i="25"/>
  <c r="AG36" i="25"/>
  <c r="AG41" i="25"/>
  <c r="AG43" i="25"/>
  <c r="AG52" i="25"/>
  <c r="AG57" i="25"/>
  <c r="AG59" i="25"/>
  <c r="AG68" i="25"/>
  <c r="AG73" i="25"/>
  <c r="AG75" i="25"/>
  <c r="AG84" i="25"/>
  <c r="AG89" i="25"/>
  <c r="AG91" i="25"/>
  <c r="AG100" i="25"/>
  <c r="AG105" i="25"/>
  <c r="AG107" i="25"/>
  <c r="AD14" i="25"/>
  <c r="N13" i="22"/>
  <c r="N17" i="22" l="1"/>
  <c r="N18" i="22" s="1"/>
  <c r="Q41" i="22"/>
  <c r="AL107" i="25" l="1"/>
  <c r="AL106" i="25"/>
  <c r="AL105" i="25"/>
  <c r="AL104" i="25"/>
  <c r="AL103" i="25"/>
  <c r="AL102" i="25"/>
  <c r="AL101" i="25"/>
  <c r="AL100" i="25"/>
  <c r="AL99" i="25"/>
  <c r="AL98" i="25"/>
  <c r="AL97" i="25"/>
  <c r="AL96" i="25"/>
  <c r="AL95" i="25"/>
  <c r="AL94" i="25"/>
  <c r="AL93" i="25"/>
  <c r="AL92" i="25"/>
  <c r="AL91" i="25"/>
  <c r="AL90" i="25"/>
  <c r="AL89" i="25"/>
  <c r="AL88" i="25"/>
  <c r="AL87" i="25"/>
  <c r="AL86" i="25"/>
  <c r="AL85" i="25"/>
  <c r="AL84" i="25"/>
  <c r="AL83" i="25"/>
  <c r="AL82" i="25"/>
  <c r="AL81" i="25"/>
  <c r="AL80" i="25"/>
  <c r="AL79" i="25"/>
  <c r="AL78" i="25"/>
  <c r="AL77" i="25"/>
  <c r="AL76" i="25"/>
  <c r="AL75" i="25"/>
  <c r="AL74" i="25"/>
  <c r="AL73" i="25"/>
  <c r="AL72" i="25"/>
  <c r="AL71" i="25"/>
  <c r="AL70" i="25"/>
  <c r="AL69" i="25"/>
  <c r="AL68" i="25"/>
  <c r="AL67" i="25"/>
  <c r="AL66" i="25"/>
  <c r="AL65" i="25"/>
  <c r="AL64" i="25"/>
  <c r="AL63" i="25"/>
  <c r="AL62" i="25"/>
  <c r="AL61" i="25"/>
  <c r="AL60" i="25"/>
  <c r="AL59" i="25"/>
  <c r="AL58" i="25"/>
  <c r="AL57" i="25"/>
  <c r="AL56" i="25"/>
  <c r="AL55" i="25"/>
  <c r="AL54" i="25"/>
  <c r="AL53" i="25"/>
  <c r="AL52" i="25"/>
  <c r="AL51" i="25"/>
  <c r="AL50" i="25"/>
  <c r="AL49" i="25"/>
  <c r="AL48" i="25"/>
  <c r="AL47" i="25"/>
  <c r="AL46" i="25"/>
  <c r="AL45" i="25"/>
  <c r="AL44" i="25"/>
  <c r="AL43" i="25"/>
  <c r="AL42" i="25"/>
  <c r="AL41" i="25"/>
  <c r="AL40" i="25"/>
  <c r="AL39" i="25"/>
  <c r="AL38" i="25"/>
  <c r="AL37" i="25"/>
  <c r="AL36" i="25"/>
  <c r="AL35" i="25"/>
  <c r="AL34" i="25"/>
  <c r="AL33" i="25"/>
  <c r="AL32" i="25"/>
  <c r="AL31" i="25"/>
  <c r="AL30" i="25"/>
  <c r="AL29" i="25"/>
  <c r="AL28" i="25"/>
  <c r="AL27" i="25"/>
  <c r="AL26" i="25"/>
  <c r="AL25" i="25"/>
  <c r="AL24" i="25"/>
  <c r="AL23" i="25"/>
  <c r="AL22" i="25"/>
  <c r="AL21" i="25"/>
  <c r="AL20" i="25"/>
  <c r="AL19" i="25"/>
  <c r="AL18" i="25"/>
  <c r="AL17" i="25"/>
  <c r="AL15" i="25"/>
  <c r="A101" i="26" l="1"/>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2" i="26"/>
  <c r="A11" i="26"/>
  <c r="A10" i="26"/>
  <c r="A9" i="26"/>
  <c r="A8" i="26"/>
  <c r="A7" i="26"/>
  <c r="A6" i="26"/>
  <c r="A5" i="26"/>
  <c r="A4" i="26"/>
  <c r="A3" i="26"/>
  <c r="T2" i="26"/>
  <c r="S2" i="26"/>
  <c r="R2" i="26"/>
  <c r="Q2" i="26"/>
  <c r="P2" i="26"/>
  <c r="O2" i="26"/>
  <c r="M2" i="26"/>
  <c r="F9" i="26" l="1"/>
  <c r="AL9" i="26"/>
  <c r="BH9" i="26"/>
  <c r="K9" i="26"/>
  <c r="G9" i="26"/>
  <c r="E9" i="26"/>
  <c r="BG9" i="26"/>
  <c r="AZ9" i="26"/>
  <c r="AU9" i="26"/>
  <c r="AQ9" i="26"/>
  <c r="AM9" i="26"/>
  <c r="AH9" i="26"/>
  <c r="X9" i="26"/>
  <c r="BE9" i="26"/>
  <c r="BF9" i="26" s="1"/>
  <c r="AX9" i="26"/>
  <c r="AT9" i="26"/>
  <c r="AP9" i="26"/>
  <c r="AK9" i="26"/>
  <c r="AG9" i="26"/>
  <c r="V9" i="26"/>
  <c r="BB9" i="26"/>
  <c r="AW9" i="26"/>
  <c r="AS9" i="26"/>
  <c r="AO9" i="26"/>
  <c r="AJ9" i="26"/>
  <c r="AD9" i="26"/>
  <c r="U9" i="26"/>
  <c r="AR9" i="26"/>
  <c r="C9" i="26"/>
  <c r="AN9" i="26"/>
  <c r="BA9" i="26"/>
  <c r="AI9" i="26"/>
  <c r="H9" i="26"/>
  <c r="AV9" i="26"/>
  <c r="AC9" i="26"/>
  <c r="D9" i="26"/>
  <c r="J9" i="26"/>
  <c r="I9" i="26"/>
  <c r="BH19" i="26"/>
  <c r="AL19" i="26"/>
  <c r="K19" i="26"/>
  <c r="G19" i="26"/>
  <c r="F19" i="26"/>
  <c r="E19" i="26"/>
  <c r="BE19" i="26"/>
  <c r="BF19" i="26" s="1"/>
  <c r="AY19" i="26"/>
  <c r="AU19" i="26"/>
  <c r="AQ19" i="26"/>
  <c r="AM19" i="26"/>
  <c r="AH19" i="26"/>
  <c r="AD19" i="26"/>
  <c r="U19" i="26"/>
  <c r="BB19" i="26"/>
  <c r="AX19" i="26"/>
  <c r="AT19" i="26"/>
  <c r="AP19" i="26"/>
  <c r="AK19" i="26"/>
  <c r="AG19" i="26"/>
  <c r="AC19" i="26"/>
  <c r="BI19" i="26"/>
  <c r="BA19" i="26"/>
  <c r="AW19" i="26"/>
  <c r="AS19" i="26"/>
  <c r="AO19" i="26"/>
  <c r="AJ19" i="26"/>
  <c r="AF19" i="26"/>
  <c r="X19" i="26"/>
  <c r="AR19" i="26"/>
  <c r="V19" i="26"/>
  <c r="D19" i="26"/>
  <c r="BG19" i="26"/>
  <c r="AN19" i="26"/>
  <c r="J19" i="26"/>
  <c r="C19" i="26"/>
  <c r="AZ19" i="26"/>
  <c r="AI19" i="26"/>
  <c r="I19" i="26"/>
  <c r="B19" i="26"/>
  <c r="AV19" i="26"/>
  <c r="AE19" i="26"/>
  <c r="H19" i="26"/>
  <c r="BH31" i="26"/>
  <c r="K31" i="26"/>
  <c r="G31" i="26"/>
  <c r="F31" i="26"/>
  <c r="AL31" i="26"/>
  <c r="E31" i="26"/>
  <c r="BE31" i="26"/>
  <c r="BF31" i="26" s="1"/>
  <c r="AY31" i="26"/>
  <c r="AU31" i="26"/>
  <c r="AQ31" i="26"/>
  <c r="AM31" i="26"/>
  <c r="AH31" i="26"/>
  <c r="AD31" i="26"/>
  <c r="U31" i="26"/>
  <c r="BB31" i="26"/>
  <c r="AX31" i="26"/>
  <c r="AT31" i="26"/>
  <c r="AP31" i="26"/>
  <c r="AK31" i="26"/>
  <c r="AG31" i="26"/>
  <c r="AC31" i="26"/>
  <c r="BI31" i="26"/>
  <c r="BA31" i="26"/>
  <c r="AW31" i="26"/>
  <c r="AS31" i="26"/>
  <c r="AO31" i="26"/>
  <c r="AJ31" i="26"/>
  <c r="AF31" i="26"/>
  <c r="X31" i="26"/>
  <c r="BG31" i="26"/>
  <c r="AN31" i="26"/>
  <c r="D31" i="26"/>
  <c r="AZ31" i="26"/>
  <c r="AI31" i="26"/>
  <c r="J31" i="26"/>
  <c r="C31" i="26"/>
  <c r="AV31" i="26"/>
  <c r="AE31" i="26"/>
  <c r="I31" i="26"/>
  <c r="B31" i="26"/>
  <c r="AR31" i="26"/>
  <c r="V31" i="26"/>
  <c r="H31" i="26"/>
  <c r="BH39" i="26"/>
  <c r="K39" i="26"/>
  <c r="G39" i="26"/>
  <c r="F39" i="26"/>
  <c r="E39" i="26"/>
  <c r="AL39" i="26"/>
  <c r="BE39" i="26"/>
  <c r="BF39" i="26" s="1"/>
  <c r="AY39" i="26"/>
  <c r="AU39" i="26"/>
  <c r="AQ39" i="26"/>
  <c r="AM39" i="26"/>
  <c r="AH39" i="26"/>
  <c r="AD39" i="26"/>
  <c r="U39" i="26"/>
  <c r="BB39" i="26"/>
  <c r="AX39" i="26"/>
  <c r="AT39" i="26"/>
  <c r="AP39" i="26"/>
  <c r="AK39" i="26"/>
  <c r="AG39" i="26"/>
  <c r="AC39" i="26"/>
  <c r="BI39" i="26"/>
  <c r="BA39" i="26"/>
  <c r="AW39" i="26"/>
  <c r="AS39" i="26"/>
  <c r="AO39" i="26"/>
  <c r="AJ39" i="26"/>
  <c r="AF39" i="26"/>
  <c r="X39" i="26"/>
  <c r="AV39" i="26"/>
  <c r="AE39" i="26"/>
  <c r="D39" i="26"/>
  <c r="AR39" i="26"/>
  <c r="V39" i="26"/>
  <c r="J39" i="26"/>
  <c r="C39" i="26"/>
  <c r="BG39" i="26"/>
  <c r="AN39" i="26"/>
  <c r="I39" i="26"/>
  <c r="B39" i="26"/>
  <c r="AZ39" i="26"/>
  <c r="AI39" i="26"/>
  <c r="H39" i="26"/>
  <c r="BH51" i="26"/>
  <c r="AL51" i="26"/>
  <c r="K51" i="26"/>
  <c r="G51" i="26"/>
  <c r="F51" i="26"/>
  <c r="E51" i="26"/>
  <c r="BI51" i="26"/>
  <c r="BA51" i="26"/>
  <c r="AW51" i="26"/>
  <c r="AS51" i="26"/>
  <c r="AO51" i="26"/>
  <c r="AJ51" i="26"/>
  <c r="AF51" i="26"/>
  <c r="X51" i="26"/>
  <c r="BG51" i="26"/>
  <c r="AZ51" i="26"/>
  <c r="AV51" i="26"/>
  <c r="AR51" i="26"/>
  <c r="AN51" i="26"/>
  <c r="AI51" i="26"/>
  <c r="AE51" i="26"/>
  <c r="V51" i="26"/>
  <c r="BE51" i="26"/>
  <c r="BF51" i="26" s="1"/>
  <c r="AY51" i="26"/>
  <c r="AU51" i="26"/>
  <c r="AQ51" i="26"/>
  <c r="AM51" i="26"/>
  <c r="AH51" i="26"/>
  <c r="AD51" i="26"/>
  <c r="U51" i="26"/>
  <c r="AX51" i="26"/>
  <c r="AG51" i="26"/>
  <c r="AT51" i="26"/>
  <c r="AC51" i="26"/>
  <c r="AP51" i="26"/>
  <c r="AK51" i="26"/>
  <c r="D51" i="26"/>
  <c r="J51" i="26"/>
  <c r="C51" i="26"/>
  <c r="I51" i="26"/>
  <c r="B51" i="26"/>
  <c r="BB51" i="26"/>
  <c r="H51" i="26"/>
  <c r="BH59" i="26"/>
  <c r="F59" i="26"/>
  <c r="K59" i="26"/>
  <c r="G59" i="26"/>
  <c r="AL59" i="26"/>
  <c r="E59" i="26"/>
  <c r="BE59" i="26"/>
  <c r="BF59" i="26" s="1"/>
  <c r="AY59" i="26"/>
  <c r="AU59" i="26"/>
  <c r="AQ59" i="26"/>
  <c r="AM59" i="26"/>
  <c r="BB59" i="26"/>
  <c r="AX59" i="26"/>
  <c r="AT59" i="26"/>
  <c r="AP59" i="26"/>
  <c r="AK59" i="26"/>
  <c r="BI59" i="26"/>
  <c r="BA59" i="26"/>
  <c r="AS59" i="26"/>
  <c r="AJ59" i="26"/>
  <c r="AF59" i="26"/>
  <c r="X59" i="26"/>
  <c r="AZ59" i="26"/>
  <c r="AR59" i="26"/>
  <c r="AI59" i="26"/>
  <c r="AE59" i="26"/>
  <c r="V59" i="26"/>
  <c r="AW59" i="26"/>
  <c r="AO59" i="26"/>
  <c r="AH59" i="26"/>
  <c r="AD59" i="26"/>
  <c r="U59" i="26"/>
  <c r="AV59" i="26"/>
  <c r="AN59" i="26"/>
  <c r="AG59" i="26"/>
  <c r="BG59" i="26"/>
  <c r="D59" i="26"/>
  <c r="AC59" i="26"/>
  <c r="J59" i="26"/>
  <c r="C59" i="26"/>
  <c r="I59" i="26"/>
  <c r="B59" i="26"/>
  <c r="H59" i="26"/>
  <c r="BH67" i="26"/>
  <c r="AL67" i="26"/>
  <c r="G67" i="26"/>
  <c r="E67" i="26"/>
  <c r="K67" i="26"/>
  <c r="F67" i="26"/>
  <c r="BE67" i="26"/>
  <c r="BF67" i="26" s="1"/>
  <c r="AY67" i="26"/>
  <c r="AU67" i="26"/>
  <c r="AQ67" i="26"/>
  <c r="AM67" i="26"/>
  <c r="AH67" i="26"/>
  <c r="AD67" i="26"/>
  <c r="U67" i="26"/>
  <c r="BB67" i="26"/>
  <c r="AX67" i="26"/>
  <c r="AT67" i="26"/>
  <c r="AP67" i="26"/>
  <c r="AK67" i="26"/>
  <c r="AG67" i="26"/>
  <c r="AC67" i="26"/>
  <c r="BI67" i="26"/>
  <c r="BA67" i="26"/>
  <c r="AW67" i="26"/>
  <c r="AS67" i="26"/>
  <c r="AO67" i="26"/>
  <c r="AJ67" i="26"/>
  <c r="AF67" i="26"/>
  <c r="X67" i="26"/>
  <c r="AR67" i="26"/>
  <c r="V67" i="26"/>
  <c r="BG67" i="26"/>
  <c r="AN67" i="26"/>
  <c r="AZ67" i="26"/>
  <c r="AI67" i="26"/>
  <c r="AV67" i="26"/>
  <c r="AE67" i="26"/>
  <c r="D67" i="26"/>
  <c r="J67" i="26"/>
  <c r="C67" i="26"/>
  <c r="I67" i="26"/>
  <c r="B67" i="26"/>
  <c r="H67" i="26"/>
  <c r="BH75" i="26"/>
  <c r="F75" i="26"/>
  <c r="G75" i="26"/>
  <c r="E75" i="26"/>
  <c r="AL75" i="26"/>
  <c r="K75" i="26"/>
  <c r="BI75" i="26"/>
  <c r="BA75" i="26"/>
  <c r="AW75" i="26"/>
  <c r="AS75" i="26"/>
  <c r="AO75" i="26"/>
  <c r="AJ75" i="26"/>
  <c r="AF75" i="26"/>
  <c r="BG75" i="26"/>
  <c r="AZ75" i="26"/>
  <c r="AV75" i="26"/>
  <c r="AR75" i="26"/>
  <c r="AN75" i="26"/>
  <c r="AI75" i="26"/>
  <c r="BB75" i="26"/>
  <c r="AT75" i="26"/>
  <c r="AK75" i="26"/>
  <c r="AD75" i="26"/>
  <c r="U75" i="26"/>
  <c r="AY75" i="26"/>
  <c r="AQ75" i="26"/>
  <c r="AH75" i="26"/>
  <c r="AC75" i="26"/>
  <c r="AX75" i="26"/>
  <c r="AP75" i="26"/>
  <c r="AG75" i="26"/>
  <c r="X75" i="26"/>
  <c r="AM75" i="26"/>
  <c r="AE75" i="26"/>
  <c r="BE75" i="26"/>
  <c r="BF75" i="26" s="1"/>
  <c r="V75" i="26"/>
  <c r="AU75" i="26"/>
  <c r="D75" i="26"/>
  <c r="J75" i="26"/>
  <c r="C75" i="26"/>
  <c r="I75" i="26"/>
  <c r="B75" i="26"/>
  <c r="H75" i="26"/>
  <c r="BH83" i="26"/>
  <c r="AL83" i="26"/>
  <c r="G83" i="26"/>
  <c r="E83" i="26"/>
  <c r="K83" i="26"/>
  <c r="F83" i="26"/>
  <c r="BB83" i="26"/>
  <c r="AX83" i="26"/>
  <c r="AT83" i="26"/>
  <c r="AP83" i="26"/>
  <c r="AK83" i="26"/>
  <c r="AG83" i="26"/>
  <c r="AC83" i="26"/>
  <c r="BI83" i="26"/>
  <c r="BA83" i="26"/>
  <c r="AW83" i="26"/>
  <c r="AS83" i="26"/>
  <c r="AO83" i="26"/>
  <c r="AJ83" i="26"/>
  <c r="AF83" i="26"/>
  <c r="X83" i="26"/>
  <c r="BG83" i="26"/>
  <c r="AZ83" i="26"/>
  <c r="AV83" i="26"/>
  <c r="AR83" i="26"/>
  <c r="AN83" i="26"/>
  <c r="AI83" i="26"/>
  <c r="AE83" i="26"/>
  <c r="V83" i="26"/>
  <c r="BE83" i="26"/>
  <c r="BF83" i="26" s="1"/>
  <c r="AM83" i="26"/>
  <c r="AY83" i="26"/>
  <c r="AH83" i="26"/>
  <c r="AU83" i="26"/>
  <c r="AD83" i="26"/>
  <c r="AQ83" i="26"/>
  <c r="U83" i="26"/>
  <c r="D83" i="26"/>
  <c r="J83" i="26"/>
  <c r="C83" i="26"/>
  <c r="I83" i="26"/>
  <c r="B83" i="26"/>
  <c r="H83" i="26"/>
  <c r="BH91" i="26"/>
  <c r="F91" i="26"/>
  <c r="G91" i="26"/>
  <c r="E91" i="26"/>
  <c r="AL91" i="26"/>
  <c r="K91" i="26"/>
  <c r="BB91" i="26"/>
  <c r="AX91" i="26"/>
  <c r="AT91" i="26"/>
  <c r="AP91" i="26"/>
  <c r="AK91" i="26"/>
  <c r="AG91" i="26"/>
  <c r="AC91" i="26"/>
  <c r="BI91" i="26"/>
  <c r="BA91" i="26"/>
  <c r="AW91" i="26"/>
  <c r="AS91" i="26"/>
  <c r="AO91" i="26"/>
  <c r="AJ91" i="26"/>
  <c r="AF91" i="26"/>
  <c r="X91" i="26"/>
  <c r="BG91" i="26"/>
  <c r="AZ91" i="26"/>
  <c r="AV91" i="26"/>
  <c r="AR91" i="26"/>
  <c r="AN91" i="26"/>
  <c r="AI91" i="26"/>
  <c r="AE91" i="26"/>
  <c r="V91" i="26"/>
  <c r="AU91" i="26"/>
  <c r="AD91" i="26"/>
  <c r="AQ91" i="26"/>
  <c r="U91" i="26"/>
  <c r="BE91" i="26"/>
  <c r="BF91" i="26" s="1"/>
  <c r="AM91" i="26"/>
  <c r="AY91" i="26"/>
  <c r="AH91" i="26"/>
  <c r="D91" i="26"/>
  <c r="J91" i="26"/>
  <c r="C91" i="26"/>
  <c r="I91" i="26"/>
  <c r="B91" i="26"/>
  <c r="H91" i="26"/>
  <c r="BH99" i="26"/>
  <c r="AL99" i="26"/>
  <c r="G99" i="26"/>
  <c r="E99" i="26"/>
  <c r="K99" i="26"/>
  <c r="F99" i="26"/>
  <c r="BI99" i="26"/>
  <c r="BA99" i="26"/>
  <c r="AW99" i="26"/>
  <c r="AS99" i="26"/>
  <c r="AO99" i="26"/>
  <c r="AJ99" i="26"/>
  <c r="AF99" i="26"/>
  <c r="X99" i="26"/>
  <c r="BG99" i="26"/>
  <c r="AZ99" i="26"/>
  <c r="AV99" i="26"/>
  <c r="AR99" i="26"/>
  <c r="AN99" i="26"/>
  <c r="AI99" i="26"/>
  <c r="AE99" i="26"/>
  <c r="V99" i="26"/>
  <c r="BE99" i="26"/>
  <c r="BF99" i="26" s="1"/>
  <c r="AY99" i="26"/>
  <c r="AU99" i="26"/>
  <c r="AQ99" i="26"/>
  <c r="AM99" i="26"/>
  <c r="AH99" i="26"/>
  <c r="AD99" i="26"/>
  <c r="U99" i="26"/>
  <c r="BB99" i="26"/>
  <c r="AK99" i="26"/>
  <c r="AX99" i="26"/>
  <c r="AG99" i="26"/>
  <c r="AT99" i="26"/>
  <c r="AC99" i="26"/>
  <c r="AP99" i="26"/>
  <c r="D99" i="26"/>
  <c r="J99" i="26"/>
  <c r="C99" i="26"/>
  <c r="I99" i="26"/>
  <c r="B99" i="26"/>
  <c r="H99" i="26"/>
  <c r="F16" i="26"/>
  <c r="BH16" i="26"/>
  <c r="AL16" i="26"/>
  <c r="E16" i="26"/>
  <c r="K16" i="26"/>
  <c r="G16" i="26"/>
  <c r="BG16" i="26"/>
  <c r="AZ16" i="26"/>
  <c r="AV16" i="26"/>
  <c r="AR16" i="26"/>
  <c r="AN16" i="26"/>
  <c r="AI16" i="26"/>
  <c r="AE16" i="26"/>
  <c r="V16" i="26"/>
  <c r="BE16" i="26"/>
  <c r="BF16" i="26" s="1"/>
  <c r="AY16" i="26"/>
  <c r="AU16" i="26"/>
  <c r="AQ16" i="26"/>
  <c r="AM16" i="26"/>
  <c r="AH16" i="26"/>
  <c r="AD16" i="26"/>
  <c r="U16" i="26"/>
  <c r="BB16" i="26"/>
  <c r="AX16" i="26"/>
  <c r="AT16" i="26"/>
  <c r="AP16" i="26"/>
  <c r="AK16" i="26"/>
  <c r="AG16" i="26"/>
  <c r="AC16" i="26"/>
  <c r="BI16" i="26"/>
  <c r="AO16" i="26"/>
  <c r="I16" i="26"/>
  <c r="B16" i="26"/>
  <c r="BA16" i="26"/>
  <c r="AJ16" i="26"/>
  <c r="H16" i="26"/>
  <c r="AW16" i="26"/>
  <c r="AF16" i="26"/>
  <c r="D16" i="26"/>
  <c r="AS16" i="26"/>
  <c r="X16" i="26"/>
  <c r="J16" i="26"/>
  <c r="C16" i="26"/>
  <c r="F24" i="26"/>
  <c r="BH24" i="26"/>
  <c r="AL24" i="26"/>
  <c r="K24" i="26"/>
  <c r="E24" i="26"/>
  <c r="G24" i="26"/>
  <c r="BG24" i="26"/>
  <c r="AZ24" i="26"/>
  <c r="AV24" i="26"/>
  <c r="AR24" i="26"/>
  <c r="AN24" i="26"/>
  <c r="AI24" i="26"/>
  <c r="AE24" i="26"/>
  <c r="V24" i="26"/>
  <c r="BE24" i="26"/>
  <c r="BF24" i="26" s="1"/>
  <c r="AY24" i="26"/>
  <c r="AU24" i="26"/>
  <c r="AQ24" i="26"/>
  <c r="AM24" i="26"/>
  <c r="AH24" i="26"/>
  <c r="AD24" i="26"/>
  <c r="U24" i="26"/>
  <c r="BB24" i="26"/>
  <c r="AX24" i="26"/>
  <c r="AT24" i="26"/>
  <c r="AP24" i="26"/>
  <c r="AK24" i="26"/>
  <c r="AG24" i="26"/>
  <c r="AC24" i="26"/>
  <c r="AW24" i="26"/>
  <c r="AF24" i="26"/>
  <c r="I24" i="26"/>
  <c r="B24" i="26"/>
  <c r="AS24" i="26"/>
  <c r="X24" i="26"/>
  <c r="H24" i="26"/>
  <c r="BI24" i="26"/>
  <c r="AO24" i="26"/>
  <c r="D24" i="26"/>
  <c r="BA24" i="26"/>
  <c r="AJ24" i="26"/>
  <c r="J24" i="26"/>
  <c r="C24" i="26"/>
  <c r="F32" i="26"/>
  <c r="BH32" i="26"/>
  <c r="AL32" i="26"/>
  <c r="E32" i="26"/>
  <c r="K32" i="26"/>
  <c r="G32" i="26"/>
  <c r="BG32" i="26"/>
  <c r="AZ32" i="26"/>
  <c r="AV32" i="26"/>
  <c r="AR32" i="26"/>
  <c r="AN32" i="26"/>
  <c r="AI32" i="26"/>
  <c r="AE32" i="26"/>
  <c r="V32" i="26"/>
  <c r="BE32" i="26"/>
  <c r="BF32" i="26" s="1"/>
  <c r="AY32" i="26"/>
  <c r="AU32" i="26"/>
  <c r="AQ32" i="26"/>
  <c r="AM32" i="26"/>
  <c r="AH32" i="26"/>
  <c r="AD32" i="26"/>
  <c r="U32" i="26"/>
  <c r="BB32" i="26"/>
  <c r="AX32" i="26"/>
  <c r="AT32" i="26"/>
  <c r="AP32" i="26"/>
  <c r="AK32" i="26"/>
  <c r="AG32" i="26"/>
  <c r="AC32" i="26"/>
  <c r="BI32" i="26"/>
  <c r="AO32" i="26"/>
  <c r="I32" i="26"/>
  <c r="B32" i="26"/>
  <c r="BA32" i="26"/>
  <c r="AJ32" i="26"/>
  <c r="H32" i="26"/>
  <c r="AW32" i="26"/>
  <c r="AF32" i="26"/>
  <c r="D32" i="26"/>
  <c r="AS32" i="26"/>
  <c r="X32" i="26"/>
  <c r="J32" i="26"/>
  <c r="C32" i="26"/>
  <c r="F40" i="26"/>
  <c r="BH40" i="26"/>
  <c r="AL40" i="26"/>
  <c r="K40" i="26"/>
  <c r="E40" i="26"/>
  <c r="G40" i="26"/>
  <c r="BG40" i="26"/>
  <c r="AZ40" i="26"/>
  <c r="AV40" i="26"/>
  <c r="AR40" i="26"/>
  <c r="AN40" i="26"/>
  <c r="AI40" i="26"/>
  <c r="AE40" i="26"/>
  <c r="V40" i="26"/>
  <c r="BE40" i="26"/>
  <c r="BF40" i="26" s="1"/>
  <c r="AY40" i="26"/>
  <c r="AU40" i="26"/>
  <c r="AQ40" i="26"/>
  <c r="AM40" i="26"/>
  <c r="AH40" i="26"/>
  <c r="AD40" i="26"/>
  <c r="U40" i="26"/>
  <c r="BB40" i="26"/>
  <c r="AX40" i="26"/>
  <c r="AT40" i="26"/>
  <c r="AP40" i="26"/>
  <c r="AK40" i="26"/>
  <c r="AG40" i="26"/>
  <c r="AC40" i="26"/>
  <c r="AW40" i="26"/>
  <c r="AF40" i="26"/>
  <c r="I40" i="26"/>
  <c r="B40" i="26"/>
  <c r="AS40" i="26"/>
  <c r="X40" i="26"/>
  <c r="H40" i="26"/>
  <c r="BI40" i="26"/>
  <c r="AO40" i="26"/>
  <c r="D40" i="26"/>
  <c r="BA40" i="26"/>
  <c r="AJ40" i="26"/>
  <c r="J40" i="26"/>
  <c r="C40" i="26"/>
  <c r="F48" i="26"/>
  <c r="BH48" i="26"/>
  <c r="AL48" i="26"/>
  <c r="E48" i="26"/>
  <c r="K48" i="26"/>
  <c r="G48" i="26"/>
  <c r="BB48" i="26"/>
  <c r="AX48" i="26"/>
  <c r="AT48" i="26"/>
  <c r="AP48" i="26"/>
  <c r="AK48" i="26"/>
  <c r="AG48" i="26"/>
  <c r="AC48" i="26"/>
  <c r="BI48" i="26"/>
  <c r="BA48" i="26"/>
  <c r="AW48" i="26"/>
  <c r="AS48" i="26"/>
  <c r="AO48" i="26"/>
  <c r="AJ48" i="26"/>
  <c r="AF48" i="26"/>
  <c r="X48" i="26"/>
  <c r="BG48" i="26"/>
  <c r="AZ48" i="26"/>
  <c r="AV48" i="26"/>
  <c r="AR48" i="26"/>
  <c r="AN48" i="26"/>
  <c r="AI48" i="26"/>
  <c r="AE48" i="26"/>
  <c r="V48" i="26"/>
  <c r="AU48" i="26"/>
  <c r="AD48" i="26"/>
  <c r="AQ48" i="26"/>
  <c r="U48" i="26"/>
  <c r="BE48" i="26"/>
  <c r="BF48" i="26" s="1"/>
  <c r="AM48" i="26"/>
  <c r="I48" i="26"/>
  <c r="B48" i="26"/>
  <c r="AY48" i="26"/>
  <c r="H48" i="26"/>
  <c r="AH48" i="26"/>
  <c r="D48" i="26"/>
  <c r="J48" i="26"/>
  <c r="C48" i="26"/>
  <c r="F56" i="26"/>
  <c r="BH56" i="26"/>
  <c r="AL56" i="26"/>
  <c r="K56" i="26"/>
  <c r="E56" i="26"/>
  <c r="G56" i="26"/>
  <c r="BB56" i="26"/>
  <c r="AX56" i="26"/>
  <c r="AT56" i="26"/>
  <c r="AP56" i="26"/>
  <c r="AK56" i="26"/>
  <c r="AG56" i="26"/>
  <c r="AC56" i="26"/>
  <c r="BI56" i="26"/>
  <c r="BA56" i="26"/>
  <c r="AW56" i="26"/>
  <c r="AS56" i="26"/>
  <c r="AO56" i="26"/>
  <c r="AJ56" i="26"/>
  <c r="AF56" i="26"/>
  <c r="X56" i="26"/>
  <c r="BG56" i="26"/>
  <c r="AZ56" i="26"/>
  <c r="AV56" i="26"/>
  <c r="AR56" i="26"/>
  <c r="AN56" i="26"/>
  <c r="AI56" i="26"/>
  <c r="AE56" i="26"/>
  <c r="V56" i="26"/>
  <c r="BE56" i="26"/>
  <c r="BF56" i="26" s="1"/>
  <c r="AM56" i="26"/>
  <c r="AY56" i="26"/>
  <c r="AH56" i="26"/>
  <c r="AU56" i="26"/>
  <c r="AD56" i="26"/>
  <c r="I56" i="26"/>
  <c r="B56" i="26"/>
  <c r="H56" i="26"/>
  <c r="AQ56" i="26"/>
  <c r="D56" i="26"/>
  <c r="U56" i="26"/>
  <c r="J56" i="26"/>
  <c r="C56" i="26"/>
  <c r="F64" i="26"/>
  <c r="BH64" i="26"/>
  <c r="AL64" i="26"/>
  <c r="K64" i="26"/>
  <c r="E64" i="26"/>
  <c r="G64" i="26"/>
  <c r="BG64" i="26"/>
  <c r="AZ64" i="26"/>
  <c r="AV64" i="26"/>
  <c r="AR64" i="26"/>
  <c r="AN64" i="26"/>
  <c r="AI64" i="26"/>
  <c r="AE64" i="26"/>
  <c r="V64" i="26"/>
  <c r="BE64" i="26"/>
  <c r="BF64" i="26" s="1"/>
  <c r="AY64" i="26"/>
  <c r="AU64" i="26"/>
  <c r="AQ64" i="26"/>
  <c r="AM64" i="26"/>
  <c r="AH64" i="26"/>
  <c r="AD64" i="26"/>
  <c r="U64" i="26"/>
  <c r="BB64" i="26"/>
  <c r="AX64" i="26"/>
  <c r="AT64" i="26"/>
  <c r="AP64" i="26"/>
  <c r="AK64" i="26"/>
  <c r="AG64" i="26"/>
  <c r="AC64" i="26"/>
  <c r="BI64" i="26"/>
  <c r="AO64" i="26"/>
  <c r="BA64" i="26"/>
  <c r="AJ64" i="26"/>
  <c r="AW64" i="26"/>
  <c r="AF64" i="26"/>
  <c r="AS64" i="26"/>
  <c r="I64" i="26"/>
  <c r="B64" i="26"/>
  <c r="H64" i="26"/>
  <c r="X64" i="26"/>
  <c r="D64" i="26"/>
  <c r="J64" i="26"/>
  <c r="C64" i="26"/>
  <c r="F72" i="26"/>
  <c r="BH72" i="26"/>
  <c r="AL72" i="26"/>
  <c r="K72" i="26"/>
  <c r="G72" i="26"/>
  <c r="E72" i="26"/>
  <c r="BG72" i="26"/>
  <c r="AZ72" i="26"/>
  <c r="AV72" i="26"/>
  <c r="AR72" i="26"/>
  <c r="AN72" i="26"/>
  <c r="AI72" i="26"/>
  <c r="AE72" i="26"/>
  <c r="V72" i="26"/>
  <c r="BE72" i="26"/>
  <c r="BF72" i="26" s="1"/>
  <c r="AY72" i="26"/>
  <c r="AU72" i="26"/>
  <c r="AQ72" i="26"/>
  <c r="AM72" i="26"/>
  <c r="AH72" i="26"/>
  <c r="AD72" i="26"/>
  <c r="U72" i="26"/>
  <c r="BB72" i="26"/>
  <c r="AX72" i="26"/>
  <c r="AT72" i="26"/>
  <c r="AP72" i="26"/>
  <c r="AK72" i="26"/>
  <c r="AG72" i="26"/>
  <c r="AC72" i="26"/>
  <c r="AW72" i="26"/>
  <c r="AF72" i="26"/>
  <c r="AS72" i="26"/>
  <c r="X72" i="26"/>
  <c r="BI72" i="26"/>
  <c r="AO72" i="26"/>
  <c r="BA72" i="26"/>
  <c r="I72" i="26"/>
  <c r="B72" i="26"/>
  <c r="H72" i="26"/>
  <c r="AJ72" i="26"/>
  <c r="D72" i="26"/>
  <c r="J72" i="26"/>
  <c r="C72" i="26"/>
  <c r="F80" i="26"/>
  <c r="BH80" i="26"/>
  <c r="AL80" i="26"/>
  <c r="K80" i="26"/>
  <c r="E80" i="26"/>
  <c r="G80" i="26"/>
  <c r="BE80" i="26"/>
  <c r="BF80" i="26" s="1"/>
  <c r="AY80" i="26"/>
  <c r="AU80" i="26"/>
  <c r="AQ80" i="26"/>
  <c r="AM80" i="26"/>
  <c r="AH80" i="26"/>
  <c r="AD80" i="26"/>
  <c r="U80" i="26"/>
  <c r="BB80" i="26"/>
  <c r="AX80" i="26"/>
  <c r="AT80" i="26"/>
  <c r="AP80" i="26"/>
  <c r="AK80" i="26"/>
  <c r="AG80" i="26"/>
  <c r="AC80" i="26"/>
  <c r="BI80" i="26"/>
  <c r="BA80" i="26"/>
  <c r="AW80" i="26"/>
  <c r="AS80" i="26"/>
  <c r="AO80" i="26"/>
  <c r="AJ80" i="26"/>
  <c r="AF80" i="26"/>
  <c r="X80" i="26"/>
  <c r="AZ80" i="26"/>
  <c r="AI80" i="26"/>
  <c r="AV80" i="26"/>
  <c r="AE80" i="26"/>
  <c r="AR80" i="26"/>
  <c r="V80" i="26"/>
  <c r="BG80" i="26"/>
  <c r="AN80" i="26"/>
  <c r="I80" i="26"/>
  <c r="B80" i="26"/>
  <c r="H80" i="26"/>
  <c r="D80" i="26"/>
  <c r="J80" i="26"/>
  <c r="C80" i="26"/>
  <c r="F88" i="26"/>
  <c r="BH88" i="26"/>
  <c r="AL88" i="26"/>
  <c r="K88" i="26"/>
  <c r="G88" i="26"/>
  <c r="E88" i="26"/>
  <c r="BE88" i="26"/>
  <c r="BF88" i="26" s="1"/>
  <c r="AY88" i="26"/>
  <c r="AU88" i="26"/>
  <c r="AQ88" i="26"/>
  <c r="AM88" i="26"/>
  <c r="AH88" i="26"/>
  <c r="AD88" i="26"/>
  <c r="U88" i="26"/>
  <c r="BB88" i="26"/>
  <c r="AX88" i="26"/>
  <c r="AT88" i="26"/>
  <c r="AP88" i="26"/>
  <c r="AK88" i="26"/>
  <c r="AG88" i="26"/>
  <c r="AC88" i="26"/>
  <c r="BI88" i="26"/>
  <c r="BA88" i="26"/>
  <c r="AW88" i="26"/>
  <c r="AS88" i="26"/>
  <c r="AO88" i="26"/>
  <c r="AJ88" i="26"/>
  <c r="AF88" i="26"/>
  <c r="X88" i="26"/>
  <c r="AR88" i="26"/>
  <c r="V88" i="26"/>
  <c r="BG88" i="26"/>
  <c r="AN88" i="26"/>
  <c r="AZ88" i="26"/>
  <c r="AI88" i="26"/>
  <c r="AV88" i="26"/>
  <c r="AE88" i="26"/>
  <c r="I88" i="26"/>
  <c r="B88" i="26"/>
  <c r="H88" i="26"/>
  <c r="D88" i="26"/>
  <c r="J88" i="26"/>
  <c r="C88" i="26"/>
  <c r="F96" i="26"/>
  <c r="BH96" i="26"/>
  <c r="AL96" i="26"/>
  <c r="K96" i="26"/>
  <c r="E96" i="26"/>
  <c r="BB96" i="26"/>
  <c r="AX96" i="26"/>
  <c r="AT96" i="26"/>
  <c r="AP96" i="26"/>
  <c r="AK96" i="26"/>
  <c r="AG96" i="26"/>
  <c r="AC96" i="26"/>
  <c r="BI96" i="26"/>
  <c r="BA96" i="26"/>
  <c r="AW96" i="26"/>
  <c r="AS96" i="26"/>
  <c r="AO96" i="26"/>
  <c r="AJ96" i="26"/>
  <c r="AF96" i="26"/>
  <c r="X96" i="26"/>
  <c r="BG96" i="26"/>
  <c r="AZ96" i="26"/>
  <c r="AV96" i="26"/>
  <c r="AR96" i="26"/>
  <c r="AN96" i="26"/>
  <c r="AI96" i="26"/>
  <c r="AE96" i="26"/>
  <c r="V96" i="26"/>
  <c r="AY96" i="26"/>
  <c r="AH96" i="26"/>
  <c r="AU96" i="26"/>
  <c r="AD96" i="26"/>
  <c r="AQ96" i="26"/>
  <c r="U96" i="26"/>
  <c r="G96" i="26"/>
  <c r="BE96" i="26"/>
  <c r="BF96" i="26" s="1"/>
  <c r="AM96" i="26"/>
  <c r="I96" i="26"/>
  <c r="B96" i="26"/>
  <c r="H96" i="26"/>
  <c r="D96" i="26"/>
  <c r="J96" i="26"/>
  <c r="C96" i="26"/>
  <c r="AL3" i="26"/>
  <c r="K3" i="26"/>
  <c r="G3" i="26"/>
  <c r="F3" i="26"/>
  <c r="E3" i="26"/>
  <c r="BA3" i="26"/>
  <c r="BE3" i="26"/>
  <c r="BF3" i="26" s="1"/>
  <c r="AZ3" i="26"/>
  <c r="AU3" i="26"/>
  <c r="AQ3" i="26"/>
  <c r="AM3" i="26"/>
  <c r="X3" i="26"/>
  <c r="H3" i="26"/>
  <c r="AX3" i="26"/>
  <c r="AT3" i="26"/>
  <c r="AP3" i="26"/>
  <c r="AK3" i="26"/>
  <c r="V3" i="26"/>
  <c r="D3" i="26"/>
  <c r="AW3" i="26"/>
  <c r="AS3" i="26"/>
  <c r="AO3" i="26"/>
  <c r="AJ3" i="26"/>
  <c r="U3" i="26"/>
  <c r="C3" i="26"/>
  <c r="BB3" i="26"/>
  <c r="AI3" i="26"/>
  <c r="AV3" i="26"/>
  <c r="AC3" i="26"/>
  <c r="AR3" i="26"/>
  <c r="AN3" i="26"/>
  <c r="BH7" i="26"/>
  <c r="K7" i="26"/>
  <c r="G7" i="26"/>
  <c r="AL7" i="26"/>
  <c r="E7" i="26"/>
  <c r="F7" i="26"/>
  <c r="BB7" i="26"/>
  <c r="AW7" i="26"/>
  <c r="AS7" i="26"/>
  <c r="AO7" i="26"/>
  <c r="AJ7" i="26"/>
  <c r="AD7" i="26"/>
  <c r="U7" i="26"/>
  <c r="BA7" i="26"/>
  <c r="AV7" i="26"/>
  <c r="AR7" i="26"/>
  <c r="AN7" i="26"/>
  <c r="AI7" i="26"/>
  <c r="AC7" i="26"/>
  <c r="BG7" i="26"/>
  <c r="AZ7" i="26"/>
  <c r="AU7" i="26"/>
  <c r="AQ7" i="26"/>
  <c r="AM7" i="26"/>
  <c r="AH7" i="26"/>
  <c r="X7" i="26"/>
  <c r="AX7" i="26"/>
  <c r="AG7" i="26"/>
  <c r="H7" i="26"/>
  <c r="AT7" i="26"/>
  <c r="V7" i="26"/>
  <c r="D7" i="26"/>
  <c r="AP7" i="26"/>
  <c r="C7" i="26"/>
  <c r="BE7" i="26"/>
  <c r="BF7" i="26" s="1"/>
  <c r="AK7" i="26"/>
  <c r="I7" i="26"/>
  <c r="J7" i="26"/>
  <c r="BH11" i="26"/>
  <c r="F11" i="26"/>
  <c r="K11" i="26"/>
  <c r="G11" i="26"/>
  <c r="AL11" i="26"/>
  <c r="E11" i="26"/>
  <c r="BE11" i="26"/>
  <c r="BF11" i="26" s="1"/>
  <c r="AY11" i="26"/>
  <c r="AU11" i="26"/>
  <c r="AQ11" i="26"/>
  <c r="AM11" i="26"/>
  <c r="AH11" i="26"/>
  <c r="AD11" i="26"/>
  <c r="U11" i="26"/>
  <c r="BB11" i="26"/>
  <c r="AX11" i="26"/>
  <c r="AT11" i="26"/>
  <c r="AP11" i="26"/>
  <c r="AK11" i="26"/>
  <c r="AG11" i="26"/>
  <c r="AC11" i="26"/>
  <c r="BI11" i="26"/>
  <c r="BA11" i="26"/>
  <c r="AW11" i="26"/>
  <c r="AS11" i="26"/>
  <c r="AO11" i="26"/>
  <c r="AJ11" i="26"/>
  <c r="AF11" i="26"/>
  <c r="X11" i="26"/>
  <c r="AZ11" i="26"/>
  <c r="AI11" i="26"/>
  <c r="D11" i="26"/>
  <c r="AV11" i="26"/>
  <c r="AE11" i="26"/>
  <c r="J11" i="26"/>
  <c r="C11" i="26"/>
  <c r="AR11" i="26"/>
  <c r="V11" i="26"/>
  <c r="I11" i="26"/>
  <c r="B11" i="26"/>
  <c r="BG11" i="26"/>
  <c r="AN11" i="26"/>
  <c r="H11" i="26"/>
  <c r="F17" i="26"/>
  <c r="AL17" i="26"/>
  <c r="BH17" i="26"/>
  <c r="K17" i="26"/>
  <c r="G17" i="26"/>
  <c r="E17" i="26"/>
  <c r="BI17" i="26"/>
  <c r="BA17" i="26"/>
  <c r="AW17" i="26"/>
  <c r="AS17" i="26"/>
  <c r="AO17" i="26"/>
  <c r="AJ17" i="26"/>
  <c r="AF17" i="26"/>
  <c r="X17" i="26"/>
  <c r="BG17" i="26"/>
  <c r="AZ17" i="26"/>
  <c r="AV17" i="26"/>
  <c r="AR17" i="26"/>
  <c r="AN17" i="26"/>
  <c r="AI17" i="26"/>
  <c r="AE17" i="26"/>
  <c r="V17" i="26"/>
  <c r="BE17" i="26"/>
  <c r="BF17" i="26" s="1"/>
  <c r="AY17" i="26"/>
  <c r="AU17" i="26"/>
  <c r="AQ17" i="26"/>
  <c r="AM17" i="26"/>
  <c r="AH17" i="26"/>
  <c r="AD17" i="26"/>
  <c r="U17" i="26"/>
  <c r="AP17" i="26"/>
  <c r="D17" i="26"/>
  <c r="BB17" i="26"/>
  <c r="AK17" i="26"/>
  <c r="J17" i="26"/>
  <c r="C17" i="26"/>
  <c r="AX17" i="26"/>
  <c r="AG17" i="26"/>
  <c r="I17" i="26"/>
  <c r="B17" i="26"/>
  <c r="AT17" i="26"/>
  <c r="AC17" i="26"/>
  <c r="H17" i="26"/>
  <c r="F21" i="26"/>
  <c r="AL21" i="26"/>
  <c r="K21" i="26"/>
  <c r="G21" i="26"/>
  <c r="E21" i="26"/>
  <c r="BH21" i="26"/>
  <c r="BI21" i="26"/>
  <c r="BA21" i="26"/>
  <c r="AW21" i="26"/>
  <c r="AS21" i="26"/>
  <c r="AO21" i="26"/>
  <c r="AJ21" i="26"/>
  <c r="AF21" i="26"/>
  <c r="X21" i="26"/>
  <c r="BG21" i="26"/>
  <c r="AZ21" i="26"/>
  <c r="AV21" i="26"/>
  <c r="AR21" i="26"/>
  <c r="AN21" i="26"/>
  <c r="AI21" i="26"/>
  <c r="AE21" i="26"/>
  <c r="V21" i="26"/>
  <c r="BE21" i="26"/>
  <c r="BF21" i="26" s="1"/>
  <c r="AY21" i="26"/>
  <c r="AU21" i="26"/>
  <c r="AQ21" i="26"/>
  <c r="AM21" i="26"/>
  <c r="AH21" i="26"/>
  <c r="AD21" i="26"/>
  <c r="U21" i="26"/>
  <c r="AT21" i="26"/>
  <c r="AC21" i="26"/>
  <c r="D21" i="26"/>
  <c r="AP21" i="26"/>
  <c r="J21" i="26"/>
  <c r="C21" i="26"/>
  <c r="BB21" i="26"/>
  <c r="AK21" i="26"/>
  <c r="I21" i="26"/>
  <c r="B21" i="26"/>
  <c r="AX21" i="26"/>
  <c r="AG21" i="26"/>
  <c r="H21" i="26"/>
  <c r="F25" i="26"/>
  <c r="AL25" i="26"/>
  <c r="BH25" i="26"/>
  <c r="K25" i="26"/>
  <c r="G25" i="26"/>
  <c r="E25" i="26"/>
  <c r="BI25" i="26"/>
  <c r="BA25" i="26"/>
  <c r="AW25" i="26"/>
  <c r="AS25" i="26"/>
  <c r="AO25" i="26"/>
  <c r="AJ25" i="26"/>
  <c r="AF25" i="26"/>
  <c r="X25" i="26"/>
  <c r="BG25" i="26"/>
  <c r="AZ25" i="26"/>
  <c r="AV25" i="26"/>
  <c r="AR25" i="26"/>
  <c r="AN25" i="26"/>
  <c r="AI25" i="26"/>
  <c r="AE25" i="26"/>
  <c r="V25" i="26"/>
  <c r="BE25" i="26"/>
  <c r="BF25" i="26" s="1"/>
  <c r="AY25" i="26"/>
  <c r="AU25" i="26"/>
  <c r="AQ25" i="26"/>
  <c r="AM25" i="26"/>
  <c r="AH25" i="26"/>
  <c r="AD25" i="26"/>
  <c r="U25" i="26"/>
  <c r="AX25" i="26"/>
  <c r="AG25" i="26"/>
  <c r="D25" i="26"/>
  <c r="AT25" i="26"/>
  <c r="AC25" i="26"/>
  <c r="J25" i="26"/>
  <c r="C25" i="26"/>
  <c r="AP25" i="26"/>
  <c r="I25" i="26"/>
  <c r="B25" i="26"/>
  <c r="BB25" i="26"/>
  <c r="AK25" i="26"/>
  <c r="H25" i="26"/>
  <c r="F29" i="26"/>
  <c r="AL29" i="26"/>
  <c r="BH29" i="26"/>
  <c r="K29" i="26"/>
  <c r="G29" i="26"/>
  <c r="E29" i="26"/>
  <c r="BI29" i="26"/>
  <c r="BA29" i="26"/>
  <c r="AW29" i="26"/>
  <c r="AS29" i="26"/>
  <c r="AO29" i="26"/>
  <c r="AJ29" i="26"/>
  <c r="AF29" i="26"/>
  <c r="X29" i="26"/>
  <c r="BG29" i="26"/>
  <c r="AZ29" i="26"/>
  <c r="AV29" i="26"/>
  <c r="AR29" i="26"/>
  <c r="AN29" i="26"/>
  <c r="AI29" i="26"/>
  <c r="AE29" i="26"/>
  <c r="V29" i="26"/>
  <c r="BE29" i="26"/>
  <c r="BF29" i="26" s="1"/>
  <c r="AY29" i="26"/>
  <c r="AU29" i="26"/>
  <c r="AQ29" i="26"/>
  <c r="AM29" i="26"/>
  <c r="AH29" i="26"/>
  <c r="AD29" i="26"/>
  <c r="U29" i="26"/>
  <c r="BB29" i="26"/>
  <c r="AK29" i="26"/>
  <c r="D29" i="26"/>
  <c r="AX29" i="26"/>
  <c r="AG29" i="26"/>
  <c r="J29" i="26"/>
  <c r="C29" i="26"/>
  <c r="AT29" i="26"/>
  <c r="AC29" i="26"/>
  <c r="I29" i="26"/>
  <c r="B29" i="26"/>
  <c r="AP29" i="26"/>
  <c r="H29" i="26"/>
  <c r="F33" i="26"/>
  <c r="AL33" i="26"/>
  <c r="BH33" i="26"/>
  <c r="K33" i="26"/>
  <c r="G33" i="26"/>
  <c r="E33" i="26"/>
  <c r="BI33" i="26"/>
  <c r="BA33" i="26"/>
  <c r="AW33" i="26"/>
  <c r="AS33" i="26"/>
  <c r="AO33" i="26"/>
  <c r="AJ33" i="26"/>
  <c r="AF33" i="26"/>
  <c r="X33" i="26"/>
  <c r="BG33" i="26"/>
  <c r="AZ33" i="26"/>
  <c r="AV33" i="26"/>
  <c r="AR33" i="26"/>
  <c r="AN33" i="26"/>
  <c r="AI33" i="26"/>
  <c r="AE33" i="26"/>
  <c r="V33" i="26"/>
  <c r="BE33" i="26"/>
  <c r="BF33" i="26" s="1"/>
  <c r="AY33" i="26"/>
  <c r="AU33" i="26"/>
  <c r="AQ33" i="26"/>
  <c r="AM33" i="26"/>
  <c r="AH33" i="26"/>
  <c r="AD33" i="26"/>
  <c r="U33" i="26"/>
  <c r="AP33" i="26"/>
  <c r="D33" i="26"/>
  <c r="BB33" i="26"/>
  <c r="AK33" i="26"/>
  <c r="J33" i="26"/>
  <c r="C33" i="26"/>
  <c r="AX33" i="26"/>
  <c r="AG33" i="26"/>
  <c r="I33" i="26"/>
  <c r="B33" i="26"/>
  <c r="AT33" i="26"/>
  <c r="AC33" i="26"/>
  <c r="H33" i="26"/>
  <c r="F37" i="26"/>
  <c r="AL37" i="26"/>
  <c r="K37" i="26"/>
  <c r="G37" i="26"/>
  <c r="E37" i="26"/>
  <c r="BH37" i="26"/>
  <c r="BI37" i="26"/>
  <c r="BA37" i="26"/>
  <c r="AW37" i="26"/>
  <c r="AS37" i="26"/>
  <c r="AO37" i="26"/>
  <c r="AJ37" i="26"/>
  <c r="AF37" i="26"/>
  <c r="X37" i="26"/>
  <c r="BG37" i="26"/>
  <c r="AZ37" i="26"/>
  <c r="AV37" i="26"/>
  <c r="AR37" i="26"/>
  <c r="AN37" i="26"/>
  <c r="AI37" i="26"/>
  <c r="AE37" i="26"/>
  <c r="V37" i="26"/>
  <c r="BE37" i="26"/>
  <c r="BF37" i="26" s="1"/>
  <c r="AY37" i="26"/>
  <c r="AU37" i="26"/>
  <c r="AQ37" i="26"/>
  <c r="AM37" i="26"/>
  <c r="AH37" i="26"/>
  <c r="AD37" i="26"/>
  <c r="U37" i="26"/>
  <c r="AT37" i="26"/>
  <c r="AC37" i="26"/>
  <c r="D37" i="26"/>
  <c r="AP37" i="26"/>
  <c r="J37" i="26"/>
  <c r="C37" i="26"/>
  <c r="BB37" i="26"/>
  <c r="AK37" i="26"/>
  <c r="I37" i="26"/>
  <c r="B37" i="26"/>
  <c r="AX37" i="26"/>
  <c r="AG37" i="26"/>
  <c r="H37" i="26"/>
  <c r="F41" i="26"/>
  <c r="AL41" i="26"/>
  <c r="BH41" i="26"/>
  <c r="K41" i="26"/>
  <c r="G41" i="26"/>
  <c r="E41" i="26"/>
  <c r="BI41" i="26"/>
  <c r="BA41" i="26"/>
  <c r="AW41" i="26"/>
  <c r="AS41" i="26"/>
  <c r="AO41" i="26"/>
  <c r="AJ41" i="26"/>
  <c r="AF41" i="26"/>
  <c r="X41" i="26"/>
  <c r="BG41" i="26"/>
  <c r="AZ41" i="26"/>
  <c r="AV41" i="26"/>
  <c r="AR41" i="26"/>
  <c r="AN41" i="26"/>
  <c r="AI41" i="26"/>
  <c r="AE41" i="26"/>
  <c r="V41" i="26"/>
  <c r="BE41" i="26"/>
  <c r="BF41" i="26" s="1"/>
  <c r="AY41" i="26"/>
  <c r="AU41" i="26"/>
  <c r="AQ41" i="26"/>
  <c r="AM41" i="26"/>
  <c r="AH41" i="26"/>
  <c r="AD41" i="26"/>
  <c r="U41" i="26"/>
  <c r="AX41" i="26"/>
  <c r="AG41" i="26"/>
  <c r="D41" i="26"/>
  <c r="AT41" i="26"/>
  <c r="AC41" i="26"/>
  <c r="J41" i="26"/>
  <c r="C41" i="26"/>
  <c r="AP41" i="26"/>
  <c r="I41" i="26"/>
  <c r="B41" i="26"/>
  <c r="BB41" i="26"/>
  <c r="AK41" i="26"/>
  <c r="H41" i="26"/>
  <c r="F45" i="26"/>
  <c r="AL45" i="26"/>
  <c r="BH45" i="26"/>
  <c r="K45" i="26"/>
  <c r="G45" i="26"/>
  <c r="E45" i="26"/>
  <c r="BE45" i="26"/>
  <c r="BF45" i="26" s="1"/>
  <c r="AY45" i="26"/>
  <c r="AU45" i="26"/>
  <c r="AQ45" i="26"/>
  <c r="AM45" i="26"/>
  <c r="AH45" i="26"/>
  <c r="AD45" i="26"/>
  <c r="U45" i="26"/>
  <c r="BB45" i="26"/>
  <c r="AX45" i="26"/>
  <c r="AT45" i="26"/>
  <c r="AP45" i="26"/>
  <c r="AK45" i="26"/>
  <c r="AG45" i="26"/>
  <c r="AC45" i="26"/>
  <c r="BI45" i="26"/>
  <c r="BA45" i="26"/>
  <c r="AW45" i="26"/>
  <c r="AS45" i="26"/>
  <c r="AO45" i="26"/>
  <c r="AJ45" i="26"/>
  <c r="AF45" i="26"/>
  <c r="X45" i="26"/>
  <c r="AR45" i="26"/>
  <c r="V45" i="26"/>
  <c r="BG45" i="26"/>
  <c r="AN45" i="26"/>
  <c r="AZ45" i="26"/>
  <c r="AI45" i="26"/>
  <c r="AE45" i="26"/>
  <c r="D45" i="26"/>
  <c r="J45" i="26"/>
  <c r="C45" i="26"/>
  <c r="I45" i="26"/>
  <c r="B45" i="26"/>
  <c r="AV45" i="26"/>
  <c r="H45" i="26"/>
  <c r="F49" i="26"/>
  <c r="AL49" i="26"/>
  <c r="BH49" i="26"/>
  <c r="K49" i="26"/>
  <c r="G49" i="26"/>
  <c r="E49" i="26"/>
  <c r="BE49" i="26"/>
  <c r="BF49" i="26" s="1"/>
  <c r="AY49" i="26"/>
  <c r="AU49" i="26"/>
  <c r="AQ49" i="26"/>
  <c r="AM49" i="26"/>
  <c r="AH49" i="26"/>
  <c r="AD49" i="26"/>
  <c r="U49" i="26"/>
  <c r="BB49" i="26"/>
  <c r="AX49" i="26"/>
  <c r="AT49" i="26"/>
  <c r="AP49" i="26"/>
  <c r="AK49" i="26"/>
  <c r="AG49" i="26"/>
  <c r="AC49" i="26"/>
  <c r="BI49" i="26"/>
  <c r="BA49" i="26"/>
  <c r="AW49" i="26"/>
  <c r="AS49" i="26"/>
  <c r="AO49" i="26"/>
  <c r="AJ49" i="26"/>
  <c r="AF49" i="26"/>
  <c r="X49" i="26"/>
  <c r="AV49" i="26"/>
  <c r="AE49" i="26"/>
  <c r="AR49" i="26"/>
  <c r="V49" i="26"/>
  <c r="BG49" i="26"/>
  <c r="AN49" i="26"/>
  <c r="AI49" i="26"/>
  <c r="D49" i="26"/>
  <c r="J49" i="26"/>
  <c r="C49" i="26"/>
  <c r="I49" i="26"/>
  <c r="B49" i="26"/>
  <c r="AZ49" i="26"/>
  <c r="H49" i="26"/>
  <c r="F53" i="26"/>
  <c r="AL53" i="26"/>
  <c r="K53" i="26"/>
  <c r="G53" i="26"/>
  <c r="E53" i="26"/>
  <c r="BH53" i="26"/>
  <c r="BE53" i="26"/>
  <c r="BF53" i="26" s="1"/>
  <c r="AY53" i="26"/>
  <c r="AU53" i="26"/>
  <c r="AQ53" i="26"/>
  <c r="AM53" i="26"/>
  <c r="AH53" i="26"/>
  <c r="AD53" i="26"/>
  <c r="U53" i="26"/>
  <c r="BB53" i="26"/>
  <c r="AX53" i="26"/>
  <c r="AT53" i="26"/>
  <c r="AP53" i="26"/>
  <c r="AK53" i="26"/>
  <c r="AG53" i="26"/>
  <c r="AC53" i="26"/>
  <c r="BI53" i="26"/>
  <c r="BA53" i="26"/>
  <c r="AW53" i="26"/>
  <c r="AS53" i="26"/>
  <c r="AO53" i="26"/>
  <c r="AJ53" i="26"/>
  <c r="AF53" i="26"/>
  <c r="X53" i="26"/>
  <c r="AZ53" i="26"/>
  <c r="AI53" i="26"/>
  <c r="AV53" i="26"/>
  <c r="AE53" i="26"/>
  <c r="AR53" i="26"/>
  <c r="V53" i="26"/>
  <c r="AN53" i="26"/>
  <c r="D53" i="26"/>
  <c r="J53" i="26"/>
  <c r="C53" i="26"/>
  <c r="I53" i="26"/>
  <c r="B53" i="26"/>
  <c r="BG53" i="26"/>
  <c r="H53" i="26"/>
  <c r="F57" i="26"/>
  <c r="AL57" i="26"/>
  <c r="BH57" i="26"/>
  <c r="K57" i="26"/>
  <c r="G57" i="26"/>
  <c r="E57" i="26"/>
  <c r="BE57" i="26"/>
  <c r="BF57" i="26" s="1"/>
  <c r="AY57" i="26"/>
  <c r="AU57" i="26"/>
  <c r="AQ57" i="26"/>
  <c r="AM57" i="26"/>
  <c r="AH57" i="26"/>
  <c r="AD57" i="26"/>
  <c r="U57" i="26"/>
  <c r="BB57" i="26"/>
  <c r="AX57" i="26"/>
  <c r="AT57" i="26"/>
  <c r="AP57" i="26"/>
  <c r="AK57" i="26"/>
  <c r="AG57" i="26"/>
  <c r="AC57" i="26"/>
  <c r="BI57" i="26"/>
  <c r="BA57" i="26"/>
  <c r="AW57" i="26"/>
  <c r="AS57" i="26"/>
  <c r="AO57" i="26"/>
  <c r="AJ57" i="26"/>
  <c r="AF57" i="26"/>
  <c r="X57" i="26"/>
  <c r="BG57" i="26"/>
  <c r="AN57" i="26"/>
  <c r="AZ57" i="26"/>
  <c r="AI57" i="26"/>
  <c r="AV57" i="26"/>
  <c r="AE57" i="26"/>
  <c r="AR57" i="26"/>
  <c r="D57" i="26"/>
  <c r="V57" i="26"/>
  <c r="J57" i="26"/>
  <c r="C57" i="26"/>
  <c r="I57" i="26"/>
  <c r="B57" i="26"/>
  <c r="H57" i="26"/>
  <c r="F61" i="26"/>
  <c r="AL61" i="26"/>
  <c r="K61" i="26"/>
  <c r="BH61" i="26"/>
  <c r="G61" i="26"/>
  <c r="E61" i="26"/>
  <c r="BI61" i="26"/>
  <c r="BA61" i="26"/>
  <c r="AW61" i="26"/>
  <c r="AS61" i="26"/>
  <c r="AO61" i="26"/>
  <c r="AJ61" i="26"/>
  <c r="AF61" i="26"/>
  <c r="X61" i="26"/>
  <c r="BG61" i="26"/>
  <c r="AZ61" i="26"/>
  <c r="AV61" i="26"/>
  <c r="AR61" i="26"/>
  <c r="AN61" i="26"/>
  <c r="AI61" i="26"/>
  <c r="AE61" i="26"/>
  <c r="V61" i="26"/>
  <c r="BE61" i="26"/>
  <c r="BF61" i="26" s="1"/>
  <c r="AY61" i="26"/>
  <c r="AU61" i="26"/>
  <c r="AQ61" i="26"/>
  <c r="AM61" i="26"/>
  <c r="AH61" i="26"/>
  <c r="AD61" i="26"/>
  <c r="U61" i="26"/>
  <c r="BB61" i="26"/>
  <c r="AK61" i="26"/>
  <c r="AX61" i="26"/>
  <c r="AG61" i="26"/>
  <c r="AT61" i="26"/>
  <c r="AC61" i="26"/>
  <c r="AP61" i="26"/>
  <c r="D61" i="26"/>
  <c r="J61" i="26"/>
  <c r="C61" i="26"/>
  <c r="I61" i="26"/>
  <c r="B61" i="26"/>
  <c r="H61" i="26"/>
  <c r="F65" i="26"/>
  <c r="AL65" i="26"/>
  <c r="K65" i="26"/>
  <c r="BH65" i="26"/>
  <c r="G65" i="26"/>
  <c r="E65" i="26"/>
  <c r="BI65" i="26"/>
  <c r="BA65" i="26"/>
  <c r="AW65" i="26"/>
  <c r="AS65" i="26"/>
  <c r="AO65" i="26"/>
  <c r="AJ65" i="26"/>
  <c r="AF65" i="26"/>
  <c r="X65" i="26"/>
  <c r="BG65" i="26"/>
  <c r="AZ65" i="26"/>
  <c r="AV65" i="26"/>
  <c r="AR65" i="26"/>
  <c r="AN65" i="26"/>
  <c r="AI65" i="26"/>
  <c r="AE65" i="26"/>
  <c r="V65" i="26"/>
  <c r="BE65" i="26"/>
  <c r="BF65" i="26" s="1"/>
  <c r="AY65" i="26"/>
  <c r="AU65" i="26"/>
  <c r="AQ65" i="26"/>
  <c r="AM65" i="26"/>
  <c r="AH65" i="26"/>
  <c r="AD65" i="26"/>
  <c r="U65" i="26"/>
  <c r="AP65" i="26"/>
  <c r="BB65" i="26"/>
  <c r="AK65" i="26"/>
  <c r="AX65" i="26"/>
  <c r="AG65" i="26"/>
  <c r="AT65" i="26"/>
  <c r="AC65" i="26"/>
  <c r="D65" i="26"/>
  <c r="J65" i="26"/>
  <c r="C65" i="26"/>
  <c r="I65" i="26"/>
  <c r="B65" i="26"/>
  <c r="H65" i="26"/>
  <c r="F69" i="26"/>
  <c r="AL69" i="26"/>
  <c r="K69" i="26"/>
  <c r="G69" i="26"/>
  <c r="E69" i="26"/>
  <c r="BH69" i="26"/>
  <c r="BI69" i="26"/>
  <c r="BA69" i="26"/>
  <c r="AW69" i="26"/>
  <c r="AS69" i="26"/>
  <c r="AO69" i="26"/>
  <c r="AJ69" i="26"/>
  <c r="AF69" i="26"/>
  <c r="X69" i="26"/>
  <c r="BG69" i="26"/>
  <c r="AZ69" i="26"/>
  <c r="AV69" i="26"/>
  <c r="AR69" i="26"/>
  <c r="AN69" i="26"/>
  <c r="AI69" i="26"/>
  <c r="AE69" i="26"/>
  <c r="V69" i="26"/>
  <c r="BE69" i="26"/>
  <c r="BF69" i="26" s="1"/>
  <c r="AY69" i="26"/>
  <c r="AU69" i="26"/>
  <c r="AQ69" i="26"/>
  <c r="AM69" i="26"/>
  <c r="AH69" i="26"/>
  <c r="AD69" i="26"/>
  <c r="U69" i="26"/>
  <c r="AT69" i="26"/>
  <c r="AC69" i="26"/>
  <c r="AP69" i="26"/>
  <c r="BB69" i="26"/>
  <c r="AK69" i="26"/>
  <c r="AX69" i="26"/>
  <c r="AG69" i="26"/>
  <c r="D69" i="26"/>
  <c r="J69" i="26"/>
  <c r="C69" i="26"/>
  <c r="I69" i="26"/>
  <c r="B69" i="26"/>
  <c r="H69" i="26"/>
  <c r="F73" i="26"/>
  <c r="AL73" i="26"/>
  <c r="K73" i="26"/>
  <c r="BH73" i="26"/>
  <c r="G73" i="26"/>
  <c r="E73" i="26"/>
  <c r="BI73" i="26"/>
  <c r="BA73" i="26"/>
  <c r="AW73" i="26"/>
  <c r="AS73" i="26"/>
  <c r="AO73" i="26"/>
  <c r="AJ73" i="26"/>
  <c r="AF73" i="26"/>
  <c r="X73" i="26"/>
  <c r="BG73" i="26"/>
  <c r="AZ73" i="26"/>
  <c r="AV73" i="26"/>
  <c r="AR73" i="26"/>
  <c r="AN73" i="26"/>
  <c r="AI73" i="26"/>
  <c r="AE73" i="26"/>
  <c r="V73" i="26"/>
  <c r="BE73" i="26"/>
  <c r="BF73" i="26" s="1"/>
  <c r="AY73" i="26"/>
  <c r="AU73" i="26"/>
  <c r="AQ73" i="26"/>
  <c r="AM73" i="26"/>
  <c r="AH73" i="26"/>
  <c r="AD73" i="26"/>
  <c r="U73" i="26"/>
  <c r="AX73" i="26"/>
  <c r="AG73" i="26"/>
  <c r="AT73" i="26"/>
  <c r="AC73" i="26"/>
  <c r="AP73" i="26"/>
  <c r="BB73" i="26"/>
  <c r="AK73" i="26"/>
  <c r="D73" i="26"/>
  <c r="J73" i="26"/>
  <c r="C73" i="26"/>
  <c r="I73" i="26"/>
  <c r="B73" i="26"/>
  <c r="H73" i="26"/>
  <c r="F77" i="26"/>
  <c r="AL77" i="26"/>
  <c r="K77" i="26"/>
  <c r="BH77" i="26"/>
  <c r="G77" i="26"/>
  <c r="E77" i="26"/>
  <c r="BG77" i="26"/>
  <c r="AZ77" i="26"/>
  <c r="AV77" i="26"/>
  <c r="BE77" i="26"/>
  <c r="BF77" i="26" s="1"/>
  <c r="AY77" i="26"/>
  <c r="AU77" i="26"/>
  <c r="AQ77" i="26"/>
  <c r="AM77" i="26"/>
  <c r="AH77" i="26"/>
  <c r="AD77" i="26"/>
  <c r="U77" i="26"/>
  <c r="BB77" i="26"/>
  <c r="AX77" i="26"/>
  <c r="AT77" i="26"/>
  <c r="AP77" i="26"/>
  <c r="AK77" i="26"/>
  <c r="AG77" i="26"/>
  <c r="AC77" i="26"/>
  <c r="AW77" i="26"/>
  <c r="AN77" i="26"/>
  <c r="AE77" i="26"/>
  <c r="AS77" i="26"/>
  <c r="AJ77" i="26"/>
  <c r="X77" i="26"/>
  <c r="BI77" i="26"/>
  <c r="AR77" i="26"/>
  <c r="AI77" i="26"/>
  <c r="V77" i="26"/>
  <c r="AO77" i="26"/>
  <c r="AF77" i="26"/>
  <c r="BA77" i="26"/>
  <c r="D77" i="26"/>
  <c r="J77" i="26"/>
  <c r="C77" i="26"/>
  <c r="I77" i="26"/>
  <c r="B77" i="26"/>
  <c r="H77" i="26"/>
  <c r="F81" i="26"/>
  <c r="AL81" i="26"/>
  <c r="K81" i="26"/>
  <c r="BH81" i="26"/>
  <c r="G81" i="26"/>
  <c r="E81" i="26"/>
  <c r="BG81" i="26"/>
  <c r="AZ81" i="26"/>
  <c r="AV81" i="26"/>
  <c r="AR81" i="26"/>
  <c r="AN81" i="26"/>
  <c r="AI81" i="26"/>
  <c r="AE81" i="26"/>
  <c r="V81" i="26"/>
  <c r="BE81" i="26"/>
  <c r="BF81" i="26" s="1"/>
  <c r="AY81" i="26"/>
  <c r="AU81" i="26"/>
  <c r="AQ81" i="26"/>
  <c r="AM81" i="26"/>
  <c r="AH81" i="26"/>
  <c r="AD81" i="26"/>
  <c r="U81" i="26"/>
  <c r="BB81" i="26"/>
  <c r="AX81" i="26"/>
  <c r="AT81" i="26"/>
  <c r="AP81" i="26"/>
  <c r="AK81" i="26"/>
  <c r="AG81" i="26"/>
  <c r="AC81" i="26"/>
  <c r="BA81" i="26"/>
  <c r="AJ81" i="26"/>
  <c r="AW81" i="26"/>
  <c r="AF81" i="26"/>
  <c r="AS81" i="26"/>
  <c r="X81" i="26"/>
  <c r="AO81" i="26"/>
  <c r="BI81" i="26"/>
  <c r="D81" i="26"/>
  <c r="J81" i="26"/>
  <c r="C81" i="26"/>
  <c r="I81" i="26"/>
  <c r="B81" i="26"/>
  <c r="H81" i="26"/>
  <c r="F85" i="26"/>
  <c r="AL85" i="26"/>
  <c r="K85" i="26"/>
  <c r="G85" i="26"/>
  <c r="E85" i="26"/>
  <c r="BH85" i="26"/>
  <c r="BG85" i="26"/>
  <c r="AZ85" i="26"/>
  <c r="AV85" i="26"/>
  <c r="AR85" i="26"/>
  <c r="AN85" i="26"/>
  <c r="AI85" i="26"/>
  <c r="AE85" i="26"/>
  <c r="V85" i="26"/>
  <c r="BE85" i="26"/>
  <c r="BF85" i="26" s="1"/>
  <c r="AY85" i="26"/>
  <c r="AU85" i="26"/>
  <c r="AQ85" i="26"/>
  <c r="AM85" i="26"/>
  <c r="AH85" i="26"/>
  <c r="AD85" i="26"/>
  <c r="U85" i="26"/>
  <c r="BB85" i="26"/>
  <c r="AX85" i="26"/>
  <c r="AT85" i="26"/>
  <c r="AP85" i="26"/>
  <c r="AK85" i="26"/>
  <c r="AG85" i="26"/>
  <c r="AC85" i="26"/>
  <c r="BI85" i="26"/>
  <c r="AO85" i="26"/>
  <c r="BA85" i="26"/>
  <c r="AJ85" i="26"/>
  <c r="AW85" i="26"/>
  <c r="AF85" i="26"/>
  <c r="AS85" i="26"/>
  <c r="X85" i="26"/>
  <c r="D85" i="26"/>
  <c r="J85" i="26"/>
  <c r="C85" i="26"/>
  <c r="I85" i="26"/>
  <c r="B85" i="26"/>
  <c r="H85" i="26"/>
  <c r="F89" i="26"/>
  <c r="AL89" i="26"/>
  <c r="K89" i="26"/>
  <c r="BH89" i="26"/>
  <c r="G89" i="26"/>
  <c r="E89" i="26"/>
  <c r="BG89" i="26"/>
  <c r="AZ89" i="26"/>
  <c r="AV89" i="26"/>
  <c r="AR89" i="26"/>
  <c r="AN89" i="26"/>
  <c r="AI89" i="26"/>
  <c r="AE89" i="26"/>
  <c r="V89" i="26"/>
  <c r="BE89" i="26"/>
  <c r="BF89" i="26" s="1"/>
  <c r="AY89" i="26"/>
  <c r="AU89" i="26"/>
  <c r="AQ89" i="26"/>
  <c r="AM89" i="26"/>
  <c r="AH89" i="26"/>
  <c r="AD89" i="26"/>
  <c r="U89" i="26"/>
  <c r="BB89" i="26"/>
  <c r="AX89" i="26"/>
  <c r="AT89" i="26"/>
  <c r="AP89" i="26"/>
  <c r="AK89" i="26"/>
  <c r="AG89" i="26"/>
  <c r="AC89" i="26"/>
  <c r="AS89" i="26"/>
  <c r="X89" i="26"/>
  <c r="BI89" i="26"/>
  <c r="AO89" i="26"/>
  <c r="BA89" i="26"/>
  <c r="AJ89" i="26"/>
  <c r="AW89" i="26"/>
  <c r="AF89" i="26"/>
  <c r="D89" i="26"/>
  <c r="J89" i="26"/>
  <c r="C89" i="26"/>
  <c r="I89" i="26"/>
  <c r="B89" i="26"/>
  <c r="H89" i="26"/>
  <c r="F93" i="26"/>
  <c r="AL93" i="26"/>
  <c r="K93" i="26"/>
  <c r="BH93" i="26"/>
  <c r="G93" i="26"/>
  <c r="E93" i="26"/>
  <c r="BG93" i="26"/>
  <c r="AZ93" i="26"/>
  <c r="AV93" i="26"/>
  <c r="AR93" i="26"/>
  <c r="AN93" i="26"/>
  <c r="AI93" i="26"/>
  <c r="AE93" i="26"/>
  <c r="V93" i="26"/>
  <c r="BE93" i="26"/>
  <c r="BF93" i="26" s="1"/>
  <c r="AY93" i="26"/>
  <c r="AU93" i="26"/>
  <c r="AQ93" i="26"/>
  <c r="AM93" i="26"/>
  <c r="AH93" i="26"/>
  <c r="AD93" i="26"/>
  <c r="U93" i="26"/>
  <c r="BB93" i="26"/>
  <c r="AX93" i="26"/>
  <c r="AT93" i="26"/>
  <c r="AP93" i="26"/>
  <c r="AK93" i="26"/>
  <c r="AG93" i="26"/>
  <c r="AC93" i="26"/>
  <c r="AW93" i="26"/>
  <c r="AF93" i="26"/>
  <c r="AS93" i="26"/>
  <c r="X93" i="26"/>
  <c r="BI93" i="26"/>
  <c r="AO93" i="26"/>
  <c r="BA93" i="26"/>
  <c r="AJ93" i="26"/>
  <c r="D93" i="26"/>
  <c r="J93" i="26"/>
  <c r="C93" i="26"/>
  <c r="I93" i="26"/>
  <c r="B93" i="26"/>
  <c r="H93" i="26"/>
  <c r="F97" i="26"/>
  <c r="AL97" i="26"/>
  <c r="K97" i="26"/>
  <c r="BH97" i="26"/>
  <c r="G97" i="26"/>
  <c r="E97" i="26"/>
  <c r="BE97" i="26"/>
  <c r="BF97" i="26" s="1"/>
  <c r="AY97" i="26"/>
  <c r="AU97" i="26"/>
  <c r="AQ97" i="26"/>
  <c r="AM97" i="26"/>
  <c r="AH97" i="26"/>
  <c r="AD97" i="26"/>
  <c r="U97" i="26"/>
  <c r="BB97" i="26"/>
  <c r="AX97" i="26"/>
  <c r="AT97" i="26"/>
  <c r="AP97" i="26"/>
  <c r="AK97" i="26"/>
  <c r="AG97" i="26"/>
  <c r="AC97" i="26"/>
  <c r="BI97" i="26"/>
  <c r="BA97" i="26"/>
  <c r="AW97" i="26"/>
  <c r="AS97" i="26"/>
  <c r="AO97" i="26"/>
  <c r="AJ97" i="26"/>
  <c r="AF97" i="26"/>
  <c r="X97" i="26"/>
  <c r="AZ97" i="26"/>
  <c r="AI97" i="26"/>
  <c r="AV97" i="26"/>
  <c r="AE97" i="26"/>
  <c r="AR97" i="26"/>
  <c r="V97" i="26"/>
  <c r="BG97" i="26"/>
  <c r="AN97" i="26"/>
  <c r="D97" i="26"/>
  <c r="J97" i="26"/>
  <c r="C97" i="26"/>
  <c r="I97" i="26"/>
  <c r="B97" i="26"/>
  <c r="H97" i="26"/>
  <c r="F101" i="26"/>
  <c r="AL101" i="26"/>
  <c r="K101" i="26"/>
  <c r="G101" i="26"/>
  <c r="E101" i="26"/>
  <c r="BH101" i="26"/>
  <c r="BE101" i="26"/>
  <c r="BF101" i="26" s="1"/>
  <c r="AY101" i="26"/>
  <c r="AU101" i="26"/>
  <c r="AQ101" i="26"/>
  <c r="AM101" i="26"/>
  <c r="AH101" i="26"/>
  <c r="AD101" i="26"/>
  <c r="U101" i="26"/>
  <c r="BB101" i="26"/>
  <c r="AX101" i="26"/>
  <c r="AT101" i="26"/>
  <c r="AP101" i="26"/>
  <c r="AK101" i="26"/>
  <c r="AG101" i="26"/>
  <c r="AC101" i="26"/>
  <c r="BI101" i="26"/>
  <c r="BA101" i="26"/>
  <c r="AW101" i="26"/>
  <c r="AS101" i="26"/>
  <c r="AO101" i="26"/>
  <c r="AJ101" i="26"/>
  <c r="AF101" i="26"/>
  <c r="X101" i="26"/>
  <c r="BG101" i="26"/>
  <c r="AN101" i="26"/>
  <c r="AZ101" i="26"/>
  <c r="AI101" i="26"/>
  <c r="AV101" i="26"/>
  <c r="AE101" i="26"/>
  <c r="AR101" i="26"/>
  <c r="V101" i="26"/>
  <c r="D101" i="26"/>
  <c r="J101" i="26"/>
  <c r="C101" i="26"/>
  <c r="I101" i="26"/>
  <c r="B101" i="26"/>
  <c r="H101" i="26"/>
  <c r="F5" i="26"/>
  <c r="AL5" i="26"/>
  <c r="K5" i="26"/>
  <c r="G5" i="26"/>
  <c r="E5" i="26"/>
  <c r="BG5" i="26"/>
  <c r="AZ5" i="26"/>
  <c r="AU5" i="26"/>
  <c r="AQ5" i="26"/>
  <c r="AM5" i="26"/>
  <c r="X5" i="26"/>
  <c r="BE5" i="26"/>
  <c r="BF5" i="26" s="1"/>
  <c r="AX5" i="26"/>
  <c r="AT5" i="26"/>
  <c r="AP5" i="26"/>
  <c r="AK5" i="26"/>
  <c r="BB5" i="26"/>
  <c r="AW5" i="26"/>
  <c r="AS5" i="26"/>
  <c r="AO5" i="26"/>
  <c r="AJ5" i="26"/>
  <c r="U5" i="26"/>
  <c r="AN5" i="26"/>
  <c r="V5" i="26"/>
  <c r="C5" i="26"/>
  <c r="BA5" i="26"/>
  <c r="AI5" i="26"/>
  <c r="AV5" i="26"/>
  <c r="H5" i="26"/>
  <c r="AR5" i="26"/>
  <c r="AC5" i="26"/>
  <c r="D5" i="26"/>
  <c r="BH15" i="26"/>
  <c r="K15" i="26"/>
  <c r="G15" i="26"/>
  <c r="F15" i="26"/>
  <c r="AL15" i="26"/>
  <c r="E15" i="26"/>
  <c r="BE15" i="26"/>
  <c r="BF15" i="26" s="1"/>
  <c r="AY15" i="26"/>
  <c r="AU15" i="26"/>
  <c r="AQ15" i="26"/>
  <c r="AM15" i="26"/>
  <c r="AH15" i="26"/>
  <c r="AD15" i="26"/>
  <c r="U15" i="26"/>
  <c r="BB15" i="26"/>
  <c r="AX15" i="26"/>
  <c r="AT15" i="26"/>
  <c r="AP15" i="26"/>
  <c r="AK15" i="26"/>
  <c r="AG15" i="26"/>
  <c r="AC15" i="26"/>
  <c r="BI15" i="26"/>
  <c r="BA15" i="26"/>
  <c r="AW15" i="26"/>
  <c r="AS15" i="26"/>
  <c r="AO15" i="26"/>
  <c r="AJ15" i="26"/>
  <c r="AF15" i="26"/>
  <c r="X15" i="26"/>
  <c r="BG15" i="26"/>
  <c r="AN15" i="26"/>
  <c r="D15" i="26"/>
  <c r="AZ15" i="26"/>
  <c r="AI15" i="26"/>
  <c r="J15" i="26"/>
  <c r="C15" i="26"/>
  <c r="AV15" i="26"/>
  <c r="AE15" i="26"/>
  <c r="I15" i="26"/>
  <c r="B15" i="26"/>
  <c r="AR15" i="26"/>
  <c r="V15" i="26"/>
  <c r="H15" i="26"/>
  <c r="BH23" i="26"/>
  <c r="K23" i="26"/>
  <c r="G23" i="26"/>
  <c r="E23" i="26"/>
  <c r="F23" i="26"/>
  <c r="AL23" i="26"/>
  <c r="BE23" i="26"/>
  <c r="BF23" i="26" s="1"/>
  <c r="AY23" i="26"/>
  <c r="AU23" i="26"/>
  <c r="AQ23" i="26"/>
  <c r="AM23" i="26"/>
  <c r="AH23" i="26"/>
  <c r="AD23" i="26"/>
  <c r="U23" i="26"/>
  <c r="BB23" i="26"/>
  <c r="AX23" i="26"/>
  <c r="AT23" i="26"/>
  <c r="AP23" i="26"/>
  <c r="AK23" i="26"/>
  <c r="AG23" i="26"/>
  <c r="AC23" i="26"/>
  <c r="BI23" i="26"/>
  <c r="BA23" i="26"/>
  <c r="AW23" i="26"/>
  <c r="AS23" i="26"/>
  <c r="AO23" i="26"/>
  <c r="AJ23" i="26"/>
  <c r="AF23" i="26"/>
  <c r="X23" i="26"/>
  <c r="AV23" i="26"/>
  <c r="AE23" i="26"/>
  <c r="D23" i="26"/>
  <c r="AR23" i="26"/>
  <c r="V23" i="26"/>
  <c r="J23" i="26"/>
  <c r="C23" i="26"/>
  <c r="BG23" i="26"/>
  <c r="AN23" i="26"/>
  <c r="I23" i="26"/>
  <c r="B23" i="26"/>
  <c r="AZ23" i="26"/>
  <c r="AI23" i="26"/>
  <c r="H23" i="26"/>
  <c r="BH27" i="26"/>
  <c r="F27" i="26"/>
  <c r="K27" i="26"/>
  <c r="G27" i="26"/>
  <c r="AL27" i="26"/>
  <c r="E27" i="26"/>
  <c r="BE27" i="26"/>
  <c r="BF27" i="26" s="1"/>
  <c r="AY27" i="26"/>
  <c r="AU27" i="26"/>
  <c r="AQ27" i="26"/>
  <c r="AM27" i="26"/>
  <c r="AH27" i="26"/>
  <c r="AD27" i="26"/>
  <c r="U27" i="26"/>
  <c r="BB27" i="26"/>
  <c r="AX27" i="26"/>
  <c r="AT27" i="26"/>
  <c r="AP27" i="26"/>
  <c r="AK27" i="26"/>
  <c r="AG27" i="26"/>
  <c r="AC27" i="26"/>
  <c r="BI27" i="26"/>
  <c r="BA27" i="26"/>
  <c r="AW27" i="26"/>
  <c r="AS27" i="26"/>
  <c r="AO27" i="26"/>
  <c r="AJ27" i="26"/>
  <c r="AF27" i="26"/>
  <c r="X27" i="26"/>
  <c r="AZ27" i="26"/>
  <c r="AI27" i="26"/>
  <c r="D27" i="26"/>
  <c r="AV27" i="26"/>
  <c r="AE27" i="26"/>
  <c r="J27" i="26"/>
  <c r="C27" i="26"/>
  <c r="AR27" i="26"/>
  <c r="V27" i="26"/>
  <c r="I27" i="26"/>
  <c r="B27" i="26"/>
  <c r="BG27" i="26"/>
  <c r="AN27" i="26"/>
  <c r="H27" i="26"/>
  <c r="BH35" i="26"/>
  <c r="AL35" i="26"/>
  <c r="K35" i="26"/>
  <c r="G35" i="26"/>
  <c r="F35" i="26"/>
  <c r="BE35" i="26"/>
  <c r="BF35" i="26" s="1"/>
  <c r="AY35" i="26"/>
  <c r="AU35" i="26"/>
  <c r="AQ35" i="26"/>
  <c r="AM35" i="26"/>
  <c r="AH35" i="26"/>
  <c r="AD35" i="26"/>
  <c r="U35" i="26"/>
  <c r="BB35" i="26"/>
  <c r="AX35" i="26"/>
  <c r="AT35" i="26"/>
  <c r="AP35" i="26"/>
  <c r="AK35" i="26"/>
  <c r="AG35" i="26"/>
  <c r="AC35" i="26"/>
  <c r="E35" i="26"/>
  <c r="BI35" i="26"/>
  <c r="BA35" i="26"/>
  <c r="AW35" i="26"/>
  <c r="AS35" i="26"/>
  <c r="AO35" i="26"/>
  <c r="AJ35" i="26"/>
  <c r="AF35" i="26"/>
  <c r="X35" i="26"/>
  <c r="AR35" i="26"/>
  <c r="V35" i="26"/>
  <c r="D35" i="26"/>
  <c r="BG35" i="26"/>
  <c r="AN35" i="26"/>
  <c r="J35" i="26"/>
  <c r="C35" i="26"/>
  <c r="AZ35" i="26"/>
  <c r="AI35" i="26"/>
  <c r="I35" i="26"/>
  <c r="B35" i="26"/>
  <c r="AV35" i="26"/>
  <c r="AE35" i="26"/>
  <c r="H35" i="26"/>
  <c r="BH43" i="26"/>
  <c r="F43" i="26"/>
  <c r="K43" i="26"/>
  <c r="G43" i="26"/>
  <c r="AL43" i="26"/>
  <c r="E43" i="26"/>
  <c r="BG43" i="26"/>
  <c r="AZ43" i="26"/>
  <c r="AV43" i="26"/>
  <c r="AR43" i="26"/>
  <c r="AN43" i="26"/>
  <c r="AI43" i="26"/>
  <c r="AE43" i="26"/>
  <c r="V43" i="26"/>
  <c r="BE43" i="26"/>
  <c r="BF43" i="26" s="1"/>
  <c r="AY43" i="26"/>
  <c r="AU43" i="26"/>
  <c r="AQ43" i="26"/>
  <c r="AM43" i="26"/>
  <c r="AH43" i="26"/>
  <c r="AD43" i="26"/>
  <c r="U43" i="26"/>
  <c r="BA43" i="26"/>
  <c r="AS43" i="26"/>
  <c r="AJ43" i="26"/>
  <c r="X43" i="26"/>
  <c r="AX43" i="26"/>
  <c r="AP43" i="26"/>
  <c r="AG43" i="26"/>
  <c r="BI43" i="26"/>
  <c r="AW43" i="26"/>
  <c r="AO43" i="26"/>
  <c r="AF43" i="26"/>
  <c r="AT43" i="26"/>
  <c r="D43" i="26"/>
  <c r="AK43" i="26"/>
  <c r="J43" i="26"/>
  <c r="C43" i="26"/>
  <c r="AC43" i="26"/>
  <c r="I43" i="26"/>
  <c r="B43" i="26"/>
  <c r="BB43" i="26"/>
  <c r="H43" i="26"/>
  <c r="BH47" i="26"/>
  <c r="K47" i="26"/>
  <c r="G47" i="26"/>
  <c r="F47" i="26"/>
  <c r="AL47" i="26"/>
  <c r="E47" i="26"/>
  <c r="BI47" i="26"/>
  <c r="BA47" i="26"/>
  <c r="AW47" i="26"/>
  <c r="AS47" i="26"/>
  <c r="AO47" i="26"/>
  <c r="AJ47" i="26"/>
  <c r="AF47" i="26"/>
  <c r="X47" i="26"/>
  <c r="BG47" i="26"/>
  <c r="AZ47" i="26"/>
  <c r="AV47" i="26"/>
  <c r="AR47" i="26"/>
  <c r="AN47" i="26"/>
  <c r="AI47" i="26"/>
  <c r="AE47" i="26"/>
  <c r="V47" i="26"/>
  <c r="BE47" i="26"/>
  <c r="BF47" i="26" s="1"/>
  <c r="AY47" i="26"/>
  <c r="AU47" i="26"/>
  <c r="AQ47" i="26"/>
  <c r="AM47" i="26"/>
  <c r="AH47" i="26"/>
  <c r="AD47" i="26"/>
  <c r="U47" i="26"/>
  <c r="AT47" i="26"/>
  <c r="AC47" i="26"/>
  <c r="AP47" i="26"/>
  <c r="BB47" i="26"/>
  <c r="AK47" i="26"/>
  <c r="AG47" i="26"/>
  <c r="D47" i="26"/>
  <c r="J47" i="26"/>
  <c r="C47" i="26"/>
  <c r="I47" i="26"/>
  <c r="B47" i="26"/>
  <c r="AX47" i="26"/>
  <c r="H47" i="26"/>
  <c r="BH55" i="26"/>
  <c r="K55" i="26"/>
  <c r="G55" i="26"/>
  <c r="F55" i="26"/>
  <c r="AL55" i="26"/>
  <c r="E55" i="26"/>
  <c r="BI55" i="26"/>
  <c r="BA55" i="26"/>
  <c r="AW55" i="26"/>
  <c r="AS55" i="26"/>
  <c r="AO55" i="26"/>
  <c r="AJ55" i="26"/>
  <c r="AF55" i="26"/>
  <c r="X55" i="26"/>
  <c r="BG55" i="26"/>
  <c r="AZ55" i="26"/>
  <c r="AV55" i="26"/>
  <c r="AR55" i="26"/>
  <c r="AN55" i="26"/>
  <c r="AI55" i="26"/>
  <c r="AE55" i="26"/>
  <c r="V55" i="26"/>
  <c r="BE55" i="26"/>
  <c r="BF55" i="26" s="1"/>
  <c r="AY55" i="26"/>
  <c r="AU55" i="26"/>
  <c r="AQ55" i="26"/>
  <c r="AM55" i="26"/>
  <c r="AH55" i="26"/>
  <c r="AD55" i="26"/>
  <c r="U55" i="26"/>
  <c r="BB55" i="26"/>
  <c r="AK55" i="26"/>
  <c r="AX55" i="26"/>
  <c r="AG55" i="26"/>
  <c r="AT55" i="26"/>
  <c r="AC55" i="26"/>
  <c r="AP55" i="26"/>
  <c r="D55" i="26"/>
  <c r="J55" i="26"/>
  <c r="C55" i="26"/>
  <c r="I55" i="26"/>
  <c r="B55" i="26"/>
  <c r="H55" i="26"/>
  <c r="BH63" i="26"/>
  <c r="G63" i="26"/>
  <c r="F63" i="26"/>
  <c r="AL63" i="26"/>
  <c r="K63" i="26"/>
  <c r="E63" i="26"/>
  <c r="BE63" i="26"/>
  <c r="BF63" i="26" s="1"/>
  <c r="AY63" i="26"/>
  <c r="AU63" i="26"/>
  <c r="AQ63" i="26"/>
  <c r="AM63" i="26"/>
  <c r="AH63" i="26"/>
  <c r="AD63" i="26"/>
  <c r="U63" i="26"/>
  <c r="BB63" i="26"/>
  <c r="AX63" i="26"/>
  <c r="AT63" i="26"/>
  <c r="AP63" i="26"/>
  <c r="AK63" i="26"/>
  <c r="AG63" i="26"/>
  <c r="AC63" i="26"/>
  <c r="BI63" i="26"/>
  <c r="BA63" i="26"/>
  <c r="AW63" i="26"/>
  <c r="AS63" i="26"/>
  <c r="AO63" i="26"/>
  <c r="AJ63" i="26"/>
  <c r="AF63" i="26"/>
  <c r="X63" i="26"/>
  <c r="BG63" i="26"/>
  <c r="AN63" i="26"/>
  <c r="AZ63" i="26"/>
  <c r="AI63" i="26"/>
  <c r="AV63" i="26"/>
  <c r="AE63" i="26"/>
  <c r="AR63" i="26"/>
  <c r="V63" i="26"/>
  <c r="D63" i="26"/>
  <c r="J63" i="26"/>
  <c r="C63" i="26"/>
  <c r="I63" i="26"/>
  <c r="B63" i="26"/>
  <c r="H63" i="26"/>
  <c r="BH71" i="26"/>
  <c r="K71" i="26"/>
  <c r="G71" i="26"/>
  <c r="E71" i="26"/>
  <c r="AL71" i="26"/>
  <c r="F71" i="26"/>
  <c r="BE71" i="26"/>
  <c r="BF71" i="26" s="1"/>
  <c r="AY71" i="26"/>
  <c r="AU71" i="26"/>
  <c r="AQ71" i="26"/>
  <c r="AM71" i="26"/>
  <c r="AH71" i="26"/>
  <c r="AD71" i="26"/>
  <c r="U71" i="26"/>
  <c r="BB71" i="26"/>
  <c r="AX71" i="26"/>
  <c r="AT71" i="26"/>
  <c r="AP71" i="26"/>
  <c r="AK71" i="26"/>
  <c r="AG71" i="26"/>
  <c r="AC71" i="26"/>
  <c r="BI71" i="26"/>
  <c r="BA71" i="26"/>
  <c r="AW71" i="26"/>
  <c r="AS71" i="26"/>
  <c r="AO71" i="26"/>
  <c r="AJ71" i="26"/>
  <c r="AF71" i="26"/>
  <c r="X71" i="26"/>
  <c r="AV71" i="26"/>
  <c r="AE71" i="26"/>
  <c r="AR71" i="26"/>
  <c r="V71" i="26"/>
  <c r="BG71" i="26"/>
  <c r="AN71" i="26"/>
  <c r="AZ71" i="26"/>
  <c r="AI71" i="26"/>
  <c r="D71" i="26"/>
  <c r="J71" i="26"/>
  <c r="C71" i="26"/>
  <c r="I71" i="26"/>
  <c r="B71" i="26"/>
  <c r="H71" i="26"/>
  <c r="BH79" i="26"/>
  <c r="G79" i="26"/>
  <c r="E79" i="26"/>
  <c r="F79" i="26"/>
  <c r="AL79" i="26"/>
  <c r="K79" i="26"/>
  <c r="BB79" i="26"/>
  <c r="AX79" i="26"/>
  <c r="AT79" i="26"/>
  <c r="AP79" i="26"/>
  <c r="AK79" i="26"/>
  <c r="AG79" i="26"/>
  <c r="AC79" i="26"/>
  <c r="BI79" i="26"/>
  <c r="BA79" i="26"/>
  <c r="AW79" i="26"/>
  <c r="AS79" i="26"/>
  <c r="AO79" i="26"/>
  <c r="AJ79" i="26"/>
  <c r="AF79" i="26"/>
  <c r="X79" i="26"/>
  <c r="BG79" i="26"/>
  <c r="AZ79" i="26"/>
  <c r="AV79" i="26"/>
  <c r="AR79" i="26"/>
  <c r="AN79" i="26"/>
  <c r="AI79" i="26"/>
  <c r="AE79" i="26"/>
  <c r="V79" i="26"/>
  <c r="AY79" i="26"/>
  <c r="AH79" i="26"/>
  <c r="AU79" i="26"/>
  <c r="AD79" i="26"/>
  <c r="AQ79" i="26"/>
  <c r="U79" i="26"/>
  <c r="AM79" i="26"/>
  <c r="BE79" i="26"/>
  <c r="BF79" i="26" s="1"/>
  <c r="D79" i="26"/>
  <c r="J79" i="26"/>
  <c r="C79" i="26"/>
  <c r="I79" i="26"/>
  <c r="B79" i="26"/>
  <c r="H79" i="26"/>
  <c r="BH87" i="26"/>
  <c r="K87" i="26"/>
  <c r="G87" i="26"/>
  <c r="E87" i="26"/>
  <c r="BB87" i="26"/>
  <c r="AX87" i="26"/>
  <c r="AT87" i="26"/>
  <c r="AP87" i="26"/>
  <c r="AK87" i="26"/>
  <c r="AG87" i="26"/>
  <c r="AC87" i="26"/>
  <c r="AL87" i="26"/>
  <c r="BI87" i="26"/>
  <c r="BA87" i="26"/>
  <c r="AW87" i="26"/>
  <c r="AS87" i="26"/>
  <c r="AO87" i="26"/>
  <c r="AJ87" i="26"/>
  <c r="AF87" i="26"/>
  <c r="X87" i="26"/>
  <c r="BG87" i="26"/>
  <c r="AZ87" i="26"/>
  <c r="AV87" i="26"/>
  <c r="AR87" i="26"/>
  <c r="AN87" i="26"/>
  <c r="AI87" i="26"/>
  <c r="AE87" i="26"/>
  <c r="V87" i="26"/>
  <c r="AQ87" i="26"/>
  <c r="U87" i="26"/>
  <c r="BE87" i="26"/>
  <c r="BF87" i="26" s="1"/>
  <c r="AM87" i="26"/>
  <c r="F87" i="26"/>
  <c r="AY87" i="26"/>
  <c r="AH87" i="26"/>
  <c r="AU87" i="26"/>
  <c r="AD87" i="26"/>
  <c r="D87" i="26"/>
  <c r="J87" i="26"/>
  <c r="C87" i="26"/>
  <c r="I87" i="26"/>
  <c r="B87" i="26"/>
  <c r="H87" i="26"/>
  <c r="BH95" i="26"/>
  <c r="G95" i="26"/>
  <c r="E95" i="26"/>
  <c r="F95" i="26"/>
  <c r="AL95" i="26"/>
  <c r="K95" i="26"/>
  <c r="BI95" i="26"/>
  <c r="BA95" i="26"/>
  <c r="AW95" i="26"/>
  <c r="AS95" i="26"/>
  <c r="AO95" i="26"/>
  <c r="AJ95" i="26"/>
  <c r="AF95" i="26"/>
  <c r="X95" i="26"/>
  <c r="BG95" i="26"/>
  <c r="AZ95" i="26"/>
  <c r="AV95" i="26"/>
  <c r="AR95" i="26"/>
  <c r="AN95" i="26"/>
  <c r="AI95" i="26"/>
  <c r="AE95" i="26"/>
  <c r="V95" i="26"/>
  <c r="BE95" i="26"/>
  <c r="BF95" i="26" s="1"/>
  <c r="AY95" i="26"/>
  <c r="AU95" i="26"/>
  <c r="AQ95" i="26"/>
  <c r="AM95" i="26"/>
  <c r="AH95" i="26"/>
  <c r="AD95" i="26"/>
  <c r="U95" i="26"/>
  <c r="AX95" i="26"/>
  <c r="AG95" i="26"/>
  <c r="AT95" i="26"/>
  <c r="AC95" i="26"/>
  <c r="AP95" i="26"/>
  <c r="BB95" i="26"/>
  <c r="AK95" i="26"/>
  <c r="D95" i="26"/>
  <c r="J95" i="26"/>
  <c r="C95" i="26"/>
  <c r="I95" i="26"/>
  <c r="B95" i="26"/>
  <c r="H95" i="26"/>
  <c r="AL6" i="26"/>
  <c r="F6" i="26"/>
  <c r="BH6" i="26"/>
  <c r="K6" i="26"/>
  <c r="G6" i="26"/>
  <c r="E6" i="26"/>
  <c r="BA6" i="26"/>
  <c r="AV6" i="26"/>
  <c r="AR6" i="26"/>
  <c r="AN6" i="26"/>
  <c r="AI6" i="26"/>
  <c r="AC6" i="26"/>
  <c r="BG6" i="26"/>
  <c r="AZ6" i="26"/>
  <c r="AU6" i="26"/>
  <c r="AQ6" i="26"/>
  <c r="AM6" i="26"/>
  <c r="AH6" i="26"/>
  <c r="X6" i="26"/>
  <c r="BE6" i="26"/>
  <c r="BF6" i="26" s="1"/>
  <c r="AX6" i="26"/>
  <c r="AT6" i="26"/>
  <c r="AP6" i="26"/>
  <c r="AK6" i="26"/>
  <c r="AG6" i="26"/>
  <c r="V6" i="26"/>
  <c r="AS6" i="26"/>
  <c r="U6" i="26"/>
  <c r="D6" i="26"/>
  <c r="AO6" i="26"/>
  <c r="C6" i="26"/>
  <c r="BB6" i="26"/>
  <c r="AJ6" i="26"/>
  <c r="AW6" i="26"/>
  <c r="AD6" i="26"/>
  <c r="H6" i="26"/>
  <c r="J6" i="26"/>
  <c r="I6" i="26"/>
  <c r="AL10" i="26"/>
  <c r="F10" i="26"/>
  <c r="BH10" i="26"/>
  <c r="K10" i="26"/>
  <c r="G10" i="26"/>
  <c r="E10" i="26"/>
  <c r="BA10" i="26"/>
  <c r="AV10" i="26"/>
  <c r="AR10" i="26"/>
  <c r="AN10" i="26"/>
  <c r="AI10" i="26"/>
  <c r="AC10" i="26"/>
  <c r="BG10" i="26"/>
  <c r="AZ10" i="26"/>
  <c r="AU10" i="26"/>
  <c r="AQ10" i="26"/>
  <c r="AM10" i="26"/>
  <c r="AH10" i="26"/>
  <c r="X10" i="26"/>
  <c r="BE10" i="26"/>
  <c r="BF10" i="26" s="1"/>
  <c r="AX10" i="26"/>
  <c r="AT10" i="26"/>
  <c r="AP10" i="26"/>
  <c r="AK10" i="26"/>
  <c r="AG10" i="26"/>
  <c r="V10" i="26"/>
  <c r="AW10" i="26"/>
  <c r="AD10" i="26"/>
  <c r="D10" i="26"/>
  <c r="AS10" i="26"/>
  <c r="U10" i="26"/>
  <c r="C10" i="26"/>
  <c r="AO10" i="26"/>
  <c r="BB10" i="26"/>
  <c r="AJ10" i="26"/>
  <c r="H10" i="26"/>
  <c r="J10" i="26"/>
  <c r="I10" i="26"/>
  <c r="F20" i="26"/>
  <c r="BH20" i="26"/>
  <c r="AL20" i="26"/>
  <c r="K20" i="26"/>
  <c r="G20" i="26"/>
  <c r="E20" i="26"/>
  <c r="BG20" i="26"/>
  <c r="AZ20" i="26"/>
  <c r="AV20" i="26"/>
  <c r="AR20" i="26"/>
  <c r="AN20" i="26"/>
  <c r="AI20" i="26"/>
  <c r="AE20" i="26"/>
  <c r="V20" i="26"/>
  <c r="BE20" i="26"/>
  <c r="BF20" i="26" s="1"/>
  <c r="AY20" i="26"/>
  <c r="AU20" i="26"/>
  <c r="AQ20" i="26"/>
  <c r="AM20" i="26"/>
  <c r="AH20" i="26"/>
  <c r="AD20" i="26"/>
  <c r="U20" i="26"/>
  <c r="BB20" i="26"/>
  <c r="AX20" i="26"/>
  <c r="AT20" i="26"/>
  <c r="AP20" i="26"/>
  <c r="AK20" i="26"/>
  <c r="AG20" i="26"/>
  <c r="AC20" i="26"/>
  <c r="AS20" i="26"/>
  <c r="X20" i="26"/>
  <c r="I20" i="26"/>
  <c r="B20" i="26"/>
  <c r="BI20" i="26"/>
  <c r="AO20" i="26"/>
  <c r="H20" i="26"/>
  <c r="BA20" i="26"/>
  <c r="AJ20" i="26"/>
  <c r="D20" i="26"/>
  <c r="AW20" i="26"/>
  <c r="AF20" i="26"/>
  <c r="J20" i="26"/>
  <c r="C20" i="26"/>
  <c r="F28" i="26"/>
  <c r="BH28" i="26"/>
  <c r="AL28" i="26"/>
  <c r="G28" i="26"/>
  <c r="E28" i="26"/>
  <c r="K28" i="26"/>
  <c r="BG28" i="26"/>
  <c r="AZ28" i="26"/>
  <c r="AV28" i="26"/>
  <c r="AR28" i="26"/>
  <c r="AN28" i="26"/>
  <c r="AI28" i="26"/>
  <c r="AE28" i="26"/>
  <c r="V28" i="26"/>
  <c r="BE28" i="26"/>
  <c r="BF28" i="26" s="1"/>
  <c r="AY28" i="26"/>
  <c r="AU28" i="26"/>
  <c r="AQ28" i="26"/>
  <c r="AM28" i="26"/>
  <c r="AH28" i="26"/>
  <c r="AD28" i="26"/>
  <c r="U28" i="26"/>
  <c r="BB28" i="26"/>
  <c r="AX28" i="26"/>
  <c r="AT28" i="26"/>
  <c r="AP28" i="26"/>
  <c r="AK28" i="26"/>
  <c r="AG28" i="26"/>
  <c r="AC28" i="26"/>
  <c r="BA28" i="26"/>
  <c r="AJ28" i="26"/>
  <c r="I28" i="26"/>
  <c r="B28" i="26"/>
  <c r="AW28" i="26"/>
  <c r="AF28" i="26"/>
  <c r="H28" i="26"/>
  <c r="AS28" i="26"/>
  <c r="X28" i="26"/>
  <c r="D28" i="26"/>
  <c r="BI28" i="26"/>
  <c r="AO28" i="26"/>
  <c r="J28" i="26"/>
  <c r="C28" i="26"/>
  <c r="F36" i="26"/>
  <c r="BH36" i="26"/>
  <c r="AL36" i="26"/>
  <c r="K36" i="26"/>
  <c r="G36" i="26"/>
  <c r="E36" i="26"/>
  <c r="BG36" i="26"/>
  <c r="AZ36" i="26"/>
  <c r="AV36" i="26"/>
  <c r="AR36" i="26"/>
  <c r="AN36" i="26"/>
  <c r="AI36" i="26"/>
  <c r="AE36" i="26"/>
  <c r="V36" i="26"/>
  <c r="BE36" i="26"/>
  <c r="BF36" i="26" s="1"/>
  <c r="AY36" i="26"/>
  <c r="AU36" i="26"/>
  <c r="AQ36" i="26"/>
  <c r="AM36" i="26"/>
  <c r="AH36" i="26"/>
  <c r="AD36" i="26"/>
  <c r="U36" i="26"/>
  <c r="BB36" i="26"/>
  <c r="AX36" i="26"/>
  <c r="AT36" i="26"/>
  <c r="AP36" i="26"/>
  <c r="AK36" i="26"/>
  <c r="AG36" i="26"/>
  <c r="AC36" i="26"/>
  <c r="AS36" i="26"/>
  <c r="X36" i="26"/>
  <c r="I36" i="26"/>
  <c r="B36" i="26"/>
  <c r="BI36" i="26"/>
  <c r="AO36" i="26"/>
  <c r="H36" i="26"/>
  <c r="BA36" i="26"/>
  <c r="AJ36" i="26"/>
  <c r="D36" i="26"/>
  <c r="AW36" i="26"/>
  <c r="AF36" i="26"/>
  <c r="J36" i="26"/>
  <c r="C36" i="26"/>
  <c r="F44" i="26"/>
  <c r="BH44" i="26"/>
  <c r="AL44" i="26"/>
  <c r="G44" i="26"/>
  <c r="E44" i="26"/>
  <c r="K44" i="26"/>
  <c r="BB44" i="26"/>
  <c r="AX44" i="26"/>
  <c r="AT44" i="26"/>
  <c r="AP44" i="26"/>
  <c r="AK44" i="26"/>
  <c r="AG44" i="26"/>
  <c r="BI44" i="26"/>
  <c r="BA44" i="26"/>
  <c r="AW44" i="26"/>
  <c r="AS44" i="26"/>
  <c r="AO44" i="26"/>
  <c r="AJ44" i="26"/>
  <c r="AF44" i="26"/>
  <c r="X44" i="26"/>
  <c r="BG44" i="26"/>
  <c r="AZ44" i="26"/>
  <c r="AV44" i="26"/>
  <c r="AR44" i="26"/>
  <c r="AN44" i="26"/>
  <c r="AI44" i="26"/>
  <c r="AE44" i="26"/>
  <c r="V44" i="26"/>
  <c r="AQ44" i="26"/>
  <c r="AC44" i="26"/>
  <c r="BE44" i="26"/>
  <c r="BF44" i="26" s="1"/>
  <c r="AM44" i="26"/>
  <c r="U44" i="26"/>
  <c r="AY44" i="26"/>
  <c r="AH44" i="26"/>
  <c r="I44" i="26"/>
  <c r="B44" i="26"/>
  <c r="AU44" i="26"/>
  <c r="H44" i="26"/>
  <c r="AD44" i="26"/>
  <c r="D44" i="26"/>
  <c r="J44" i="26"/>
  <c r="C44" i="26"/>
  <c r="F52" i="26"/>
  <c r="BH52" i="26"/>
  <c r="AL52" i="26"/>
  <c r="K52" i="26"/>
  <c r="G52" i="26"/>
  <c r="E52" i="26"/>
  <c r="BB52" i="26"/>
  <c r="AX52" i="26"/>
  <c r="AT52" i="26"/>
  <c r="AP52" i="26"/>
  <c r="AK52" i="26"/>
  <c r="AG52" i="26"/>
  <c r="AC52" i="26"/>
  <c r="BI52" i="26"/>
  <c r="BA52" i="26"/>
  <c r="AW52" i="26"/>
  <c r="AS52" i="26"/>
  <c r="AO52" i="26"/>
  <c r="AJ52" i="26"/>
  <c r="AF52" i="26"/>
  <c r="X52" i="26"/>
  <c r="BG52" i="26"/>
  <c r="AZ52" i="26"/>
  <c r="AV52" i="26"/>
  <c r="AR52" i="26"/>
  <c r="AN52" i="26"/>
  <c r="AI52" i="26"/>
  <c r="AE52" i="26"/>
  <c r="V52" i="26"/>
  <c r="AY52" i="26"/>
  <c r="AH52" i="26"/>
  <c r="AU52" i="26"/>
  <c r="AD52" i="26"/>
  <c r="AQ52" i="26"/>
  <c r="U52" i="26"/>
  <c r="I52" i="26"/>
  <c r="B52" i="26"/>
  <c r="BE52" i="26"/>
  <c r="BF52" i="26" s="1"/>
  <c r="H52" i="26"/>
  <c r="AM52" i="26"/>
  <c r="D52" i="26"/>
  <c r="J52" i="26"/>
  <c r="C52" i="26"/>
  <c r="F60" i="26"/>
  <c r="BH60" i="26"/>
  <c r="AL60" i="26"/>
  <c r="K60" i="26"/>
  <c r="G60" i="26"/>
  <c r="E60" i="26"/>
  <c r="BG60" i="26"/>
  <c r="AZ60" i="26"/>
  <c r="AV60" i="26"/>
  <c r="AR60" i="26"/>
  <c r="AN60" i="26"/>
  <c r="AI60" i="26"/>
  <c r="AE60" i="26"/>
  <c r="V60" i="26"/>
  <c r="BE60" i="26"/>
  <c r="BF60" i="26" s="1"/>
  <c r="AY60" i="26"/>
  <c r="AU60" i="26"/>
  <c r="AQ60" i="26"/>
  <c r="AM60" i="26"/>
  <c r="AH60" i="26"/>
  <c r="AD60" i="26"/>
  <c r="U60" i="26"/>
  <c r="BB60" i="26"/>
  <c r="AX60" i="26"/>
  <c r="AT60" i="26"/>
  <c r="AP60" i="26"/>
  <c r="AK60" i="26"/>
  <c r="AG60" i="26"/>
  <c r="AC60" i="26"/>
  <c r="BA60" i="26"/>
  <c r="AJ60" i="26"/>
  <c r="AW60" i="26"/>
  <c r="AF60" i="26"/>
  <c r="AS60" i="26"/>
  <c r="X60" i="26"/>
  <c r="BI60" i="26"/>
  <c r="AO60" i="26"/>
  <c r="I60" i="26"/>
  <c r="B60" i="26"/>
  <c r="H60" i="26"/>
  <c r="D60" i="26"/>
  <c r="J60" i="26"/>
  <c r="C60" i="26"/>
  <c r="F68" i="26"/>
  <c r="BH68" i="26"/>
  <c r="AL68" i="26"/>
  <c r="K68" i="26"/>
  <c r="G68" i="26"/>
  <c r="BG68" i="26"/>
  <c r="AZ68" i="26"/>
  <c r="AV68" i="26"/>
  <c r="AR68" i="26"/>
  <c r="AN68" i="26"/>
  <c r="AI68" i="26"/>
  <c r="AE68" i="26"/>
  <c r="V68" i="26"/>
  <c r="BE68" i="26"/>
  <c r="BF68" i="26" s="1"/>
  <c r="AY68" i="26"/>
  <c r="AU68" i="26"/>
  <c r="AQ68" i="26"/>
  <c r="AM68" i="26"/>
  <c r="AH68" i="26"/>
  <c r="AD68" i="26"/>
  <c r="U68" i="26"/>
  <c r="E68" i="26"/>
  <c r="BB68" i="26"/>
  <c r="AX68" i="26"/>
  <c r="AT68" i="26"/>
  <c r="AP68" i="26"/>
  <c r="AK68" i="26"/>
  <c r="AG68" i="26"/>
  <c r="AC68" i="26"/>
  <c r="AS68" i="26"/>
  <c r="X68" i="26"/>
  <c r="BI68" i="26"/>
  <c r="AO68" i="26"/>
  <c r="BA68" i="26"/>
  <c r="AJ68" i="26"/>
  <c r="AW68" i="26"/>
  <c r="AF68" i="26"/>
  <c r="I68" i="26"/>
  <c r="B68" i="26"/>
  <c r="H68" i="26"/>
  <c r="D68" i="26"/>
  <c r="J68" i="26"/>
  <c r="C68" i="26"/>
  <c r="F76" i="26"/>
  <c r="BH76" i="26"/>
  <c r="AL76" i="26"/>
  <c r="K76" i="26"/>
  <c r="G76" i="26"/>
  <c r="E76" i="26"/>
  <c r="BB76" i="26"/>
  <c r="AX76" i="26"/>
  <c r="AT76" i="26"/>
  <c r="AP76" i="26"/>
  <c r="AK76" i="26"/>
  <c r="AG76" i="26"/>
  <c r="AC76" i="26"/>
  <c r="BI76" i="26"/>
  <c r="BA76" i="26"/>
  <c r="AW76" i="26"/>
  <c r="AS76" i="26"/>
  <c r="AO76" i="26"/>
  <c r="AJ76" i="26"/>
  <c r="AF76" i="26"/>
  <c r="X76" i="26"/>
  <c r="BE76" i="26"/>
  <c r="BF76" i="26" s="1"/>
  <c r="AU76" i="26"/>
  <c r="AM76" i="26"/>
  <c r="AD76" i="26"/>
  <c r="AZ76" i="26"/>
  <c r="AR76" i="26"/>
  <c r="AI76" i="26"/>
  <c r="V76" i="26"/>
  <c r="AY76" i="26"/>
  <c r="AQ76" i="26"/>
  <c r="AH76" i="26"/>
  <c r="U76" i="26"/>
  <c r="AN76" i="26"/>
  <c r="AE76" i="26"/>
  <c r="BG76" i="26"/>
  <c r="AV76" i="26"/>
  <c r="I76" i="26"/>
  <c r="B76" i="26"/>
  <c r="H76" i="26"/>
  <c r="D76" i="26"/>
  <c r="J76" i="26"/>
  <c r="C76" i="26"/>
  <c r="F84" i="26"/>
  <c r="BH84" i="26"/>
  <c r="AL84" i="26"/>
  <c r="K84" i="26"/>
  <c r="G84" i="26"/>
  <c r="BE84" i="26"/>
  <c r="BF84" i="26" s="1"/>
  <c r="AY84" i="26"/>
  <c r="AU84" i="26"/>
  <c r="AQ84" i="26"/>
  <c r="AM84" i="26"/>
  <c r="AH84" i="26"/>
  <c r="AD84" i="26"/>
  <c r="U84" i="26"/>
  <c r="BB84" i="26"/>
  <c r="AX84" i="26"/>
  <c r="AT84" i="26"/>
  <c r="AP84" i="26"/>
  <c r="AK84" i="26"/>
  <c r="AG84" i="26"/>
  <c r="AC84" i="26"/>
  <c r="E84" i="26"/>
  <c r="BI84" i="26"/>
  <c r="BA84" i="26"/>
  <c r="AW84" i="26"/>
  <c r="AS84" i="26"/>
  <c r="AO84" i="26"/>
  <c r="AJ84" i="26"/>
  <c r="AF84" i="26"/>
  <c r="X84" i="26"/>
  <c r="BG84" i="26"/>
  <c r="AN84" i="26"/>
  <c r="AZ84" i="26"/>
  <c r="AI84" i="26"/>
  <c r="AV84" i="26"/>
  <c r="AE84" i="26"/>
  <c r="AR84" i="26"/>
  <c r="V84" i="26"/>
  <c r="I84" i="26"/>
  <c r="B84" i="26"/>
  <c r="H84" i="26"/>
  <c r="D84" i="26"/>
  <c r="J84" i="26"/>
  <c r="C84" i="26"/>
  <c r="F92" i="26"/>
  <c r="BH92" i="26"/>
  <c r="AL92" i="26"/>
  <c r="K92" i="26"/>
  <c r="G92" i="26"/>
  <c r="E92" i="26"/>
  <c r="BE92" i="26"/>
  <c r="BF92" i="26" s="1"/>
  <c r="AY92" i="26"/>
  <c r="AU92" i="26"/>
  <c r="AQ92" i="26"/>
  <c r="AM92" i="26"/>
  <c r="AH92" i="26"/>
  <c r="AD92" i="26"/>
  <c r="U92" i="26"/>
  <c r="BB92" i="26"/>
  <c r="AX92" i="26"/>
  <c r="AT92" i="26"/>
  <c r="AP92" i="26"/>
  <c r="AK92" i="26"/>
  <c r="AG92" i="26"/>
  <c r="AC92" i="26"/>
  <c r="BI92" i="26"/>
  <c r="BA92" i="26"/>
  <c r="AW92" i="26"/>
  <c r="AS92" i="26"/>
  <c r="AO92" i="26"/>
  <c r="AJ92" i="26"/>
  <c r="AF92" i="26"/>
  <c r="X92" i="26"/>
  <c r="AV92" i="26"/>
  <c r="AE92" i="26"/>
  <c r="AR92" i="26"/>
  <c r="V92" i="26"/>
  <c r="BG92" i="26"/>
  <c r="AN92" i="26"/>
  <c r="AZ92" i="26"/>
  <c r="AI92" i="26"/>
  <c r="I92" i="26"/>
  <c r="B92" i="26"/>
  <c r="H92" i="26"/>
  <c r="D92" i="26"/>
  <c r="J92" i="26"/>
  <c r="C92" i="26"/>
  <c r="F100" i="26"/>
  <c r="BH100" i="26"/>
  <c r="AL100" i="26"/>
  <c r="K100" i="26"/>
  <c r="BB100" i="26"/>
  <c r="AX100" i="26"/>
  <c r="AT100" i="26"/>
  <c r="AP100" i="26"/>
  <c r="AK100" i="26"/>
  <c r="AG100" i="26"/>
  <c r="AC100" i="26"/>
  <c r="BI100" i="26"/>
  <c r="BA100" i="26"/>
  <c r="AW100" i="26"/>
  <c r="AS100" i="26"/>
  <c r="AO100" i="26"/>
  <c r="AJ100" i="26"/>
  <c r="AF100" i="26"/>
  <c r="X100" i="26"/>
  <c r="G100" i="26"/>
  <c r="BG100" i="26"/>
  <c r="AZ100" i="26"/>
  <c r="AV100" i="26"/>
  <c r="AR100" i="26"/>
  <c r="AN100" i="26"/>
  <c r="AI100" i="26"/>
  <c r="AE100" i="26"/>
  <c r="V100" i="26"/>
  <c r="BE100" i="26"/>
  <c r="BF100" i="26" s="1"/>
  <c r="AM100" i="26"/>
  <c r="E100" i="26"/>
  <c r="AY100" i="26"/>
  <c r="AH100" i="26"/>
  <c r="AU100" i="26"/>
  <c r="AD100" i="26"/>
  <c r="U100" i="26"/>
  <c r="AQ100" i="26"/>
  <c r="I100" i="26"/>
  <c r="B100" i="26"/>
  <c r="H100" i="26"/>
  <c r="D100" i="26"/>
  <c r="J100" i="26"/>
  <c r="C100" i="26"/>
  <c r="F4" i="26"/>
  <c r="AL4" i="26"/>
  <c r="K4" i="26"/>
  <c r="G4" i="26"/>
  <c r="E4" i="26"/>
  <c r="BE4" i="26"/>
  <c r="BF4" i="26" s="1"/>
  <c r="AX4" i="26"/>
  <c r="AT4" i="26"/>
  <c r="AP4" i="26"/>
  <c r="AK4" i="26"/>
  <c r="V4" i="26"/>
  <c r="BA4" i="26"/>
  <c r="AV4" i="26"/>
  <c r="AR4" i="26"/>
  <c r="AN4" i="26"/>
  <c r="AI4" i="26"/>
  <c r="AC4" i="26"/>
  <c r="AW4" i="26"/>
  <c r="AO4" i="26"/>
  <c r="AU4" i="26"/>
  <c r="AM4" i="26"/>
  <c r="X4" i="26"/>
  <c r="H4" i="26"/>
  <c r="BB4" i="26"/>
  <c r="AS4" i="26"/>
  <c r="AJ4" i="26"/>
  <c r="U4" i="26"/>
  <c r="D4" i="26"/>
  <c r="AZ4" i="26"/>
  <c r="AQ4" i="26"/>
  <c r="C4" i="26"/>
  <c r="F8" i="26"/>
  <c r="BH8" i="26"/>
  <c r="AL8" i="26"/>
  <c r="K8" i="26"/>
  <c r="E8" i="26"/>
  <c r="G8" i="26"/>
  <c r="BE8" i="26"/>
  <c r="BF8" i="26" s="1"/>
  <c r="AX8" i="26"/>
  <c r="AT8" i="26"/>
  <c r="AP8" i="26"/>
  <c r="AK8" i="26"/>
  <c r="AG8" i="26"/>
  <c r="V8" i="26"/>
  <c r="BB8" i="26"/>
  <c r="AW8" i="26"/>
  <c r="AS8" i="26"/>
  <c r="AO8" i="26"/>
  <c r="AJ8" i="26"/>
  <c r="AD8" i="26"/>
  <c r="U8" i="26"/>
  <c r="BA8" i="26"/>
  <c r="AV8" i="26"/>
  <c r="AR8" i="26"/>
  <c r="AN8" i="26"/>
  <c r="AI8" i="26"/>
  <c r="AC8" i="26"/>
  <c r="BG8" i="26"/>
  <c r="AM8" i="26"/>
  <c r="AZ8" i="26"/>
  <c r="AH8" i="26"/>
  <c r="H8" i="26"/>
  <c r="AU8" i="26"/>
  <c r="X8" i="26"/>
  <c r="D8" i="26"/>
  <c r="AQ8" i="26"/>
  <c r="C8" i="26"/>
  <c r="J8" i="26"/>
  <c r="I8" i="26"/>
  <c r="F12" i="26"/>
  <c r="BH12" i="26"/>
  <c r="AL12" i="26"/>
  <c r="G12" i="26"/>
  <c r="E12" i="26"/>
  <c r="K12" i="26"/>
  <c r="BG12" i="26"/>
  <c r="AZ12" i="26"/>
  <c r="AV12" i="26"/>
  <c r="AR12" i="26"/>
  <c r="AN12" i="26"/>
  <c r="AI12" i="26"/>
  <c r="AE12" i="26"/>
  <c r="V12" i="26"/>
  <c r="BE12" i="26"/>
  <c r="BF12" i="26" s="1"/>
  <c r="AY12" i="26"/>
  <c r="AU12" i="26"/>
  <c r="AQ12" i="26"/>
  <c r="AM12" i="26"/>
  <c r="AH12" i="26"/>
  <c r="AD12" i="26"/>
  <c r="U12" i="26"/>
  <c r="BB12" i="26"/>
  <c r="AX12" i="26"/>
  <c r="AT12" i="26"/>
  <c r="AP12" i="26"/>
  <c r="AK12" i="26"/>
  <c r="AG12" i="26"/>
  <c r="AC12" i="26"/>
  <c r="BA12" i="26"/>
  <c r="AJ12" i="26"/>
  <c r="I12" i="26"/>
  <c r="B12" i="26"/>
  <c r="AW12" i="26"/>
  <c r="AF12" i="26"/>
  <c r="H12" i="26"/>
  <c r="AS12" i="26"/>
  <c r="X12" i="26"/>
  <c r="D12" i="26"/>
  <c r="BI12" i="26"/>
  <c r="AO12" i="26"/>
  <c r="J12" i="26"/>
  <c r="C12" i="26"/>
  <c r="AL18" i="26"/>
  <c r="F18" i="26"/>
  <c r="BH18" i="26"/>
  <c r="K18" i="26"/>
  <c r="G18" i="26"/>
  <c r="E18" i="26"/>
  <c r="BB18" i="26"/>
  <c r="AX18" i="26"/>
  <c r="AT18" i="26"/>
  <c r="AP18" i="26"/>
  <c r="AK18" i="26"/>
  <c r="AG18" i="26"/>
  <c r="AC18" i="26"/>
  <c r="BI18" i="26"/>
  <c r="BA18" i="26"/>
  <c r="AW18" i="26"/>
  <c r="AS18" i="26"/>
  <c r="AO18" i="26"/>
  <c r="AJ18" i="26"/>
  <c r="AF18" i="26"/>
  <c r="X18" i="26"/>
  <c r="BG18" i="26"/>
  <c r="AZ18" i="26"/>
  <c r="AV18" i="26"/>
  <c r="AR18" i="26"/>
  <c r="AN18" i="26"/>
  <c r="AI18" i="26"/>
  <c r="AE18" i="26"/>
  <c r="V18" i="26"/>
  <c r="AQ18" i="26"/>
  <c r="U18" i="26"/>
  <c r="I18" i="26"/>
  <c r="B18" i="26"/>
  <c r="BE18" i="26"/>
  <c r="BF18" i="26" s="1"/>
  <c r="AM18" i="26"/>
  <c r="H18" i="26"/>
  <c r="AY18" i="26"/>
  <c r="AH18" i="26"/>
  <c r="D18" i="26"/>
  <c r="AU18" i="26"/>
  <c r="AD18" i="26"/>
  <c r="J18" i="26"/>
  <c r="C18" i="26"/>
  <c r="AL22" i="26"/>
  <c r="F22" i="26"/>
  <c r="BH22" i="26"/>
  <c r="K22" i="26"/>
  <c r="G22" i="26"/>
  <c r="E22" i="26"/>
  <c r="BB22" i="26"/>
  <c r="AX22" i="26"/>
  <c r="AT22" i="26"/>
  <c r="AP22" i="26"/>
  <c r="AK22" i="26"/>
  <c r="AG22" i="26"/>
  <c r="AC22" i="26"/>
  <c r="BI22" i="26"/>
  <c r="BA22" i="26"/>
  <c r="AW22" i="26"/>
  <c r="AS22" i="26"/>
  <c r="AO22" i="26"/>
  <c r="AJ22" i="26"/>
  <c r="AF22" i="26"/>
  <c r="X22" i="26"/>
  <c r="BG22" i="26"/>
  <c r="AZ22" i="26"/>
  <c r="AV22" i="26"/>
  <c r="AR22" i="26"/>
  <c r="AN22" i="26"/>
  <c r="AI22" i="26"/>
  <c r="AE22" i="26"/>
  <c r="V22" i="26"/>
  <c r="AU22" i="26"/>
  <c r="AD22" i="26"/>
  <c r="I22" i="26"/>
  <c r="B22" i="26"/>
  <c r="AQ22" i="26"/>
  <c r="U22" i="26"/>
  <c r="H22" i="26"/>
  <c r="BE22" i="26"/>
  <c r="BF22" i="26" s="1"/>
  <c r="AM22" i="26"/>
  <c r="D22" i="26"/>
  <c r="AY22" i="26"/>
  <c r="AH22" i="26"/>
  <c r="C22" i="26"/>
  <c r="J22" i="26"/>
  <c r="AL26" i="26"/>
  <c r="F26" i="26"/>
  <c r="BH26" i="26"/>
  <c r="K26" i="26"/>
  <c r="G26" i="26"/>
  <c r="E26" i="26"/>
  <c r="BB26" i="26"/>
  <c r="AX26" i="26"/>
  <c r="AT26" i="26"/>
  <c r="AP26" i="26"/>
  <c r="AK26" i="26"/>
  <c r="AG26" i="26"/>
  <c r="AC26" i="26"/>
  <c r="BI26" i="26"/>
  <c r="BA26" i="26"/>
  <c r="AW26" i="26"/>
  <c r="AS26" i="26"/>
  <c r="AO26" i="26"/>
  <c r="AJ26" i="26"/>
  <c r="AF26" i="26"/>
  <c r="X26" i="26"/>
  <c r="BG26" i="26"/>
  <c r="AZ26" i="26"/>
  <c r="AV26" i="26"/>
  <c r="AR26" i="26"/>
  <c r="AN26" i="26"/>
  <c r="AI26" i="26"/>
  <c r="AE26" i="26"/>
  <c r="V26" i="26"/>
  <c r="AY26" i="26"/>
  <c r="AH26" i="26"/>
  <c r="I26" i="26"/>
  <c r="B26" i="26"/>
  <c r="AU26" i="26"/>
  <c r="AD26" i="26"/>
  <c r="H26" i="26"/>
  <c r="AQ26" i="26"/>
  <c r="U26" i="26"/>
  <c r="D26" i="26"/>
  <c r="BE26" i="26"/>
  <c r="BF26" i="26" s="1"/>
  <c r="AM26" i="26"/>
  <c r="J26" i="26"/>
  <c r="C26" i="26"/>
  <c r="AL30" i="26"/>
  <c r="F30" i="26"/>
  <c r="BH30" i="26"/>
  <c r="K30" i="26"/>
  <c r="G30" i="26"/>
  <c r="E30" i="26"/>
  <c r="BB30" i="26"/>
  <c r="AX30" i="26"/>
  <c r="AT30" i="26"/>
  <c r="AP30" i="26"/>
  <c r="AK30" i="26"/>
  <c r="AG30" i="26"/>
  <c r="AC30" i="26"/>
  <c r="BI30" i="26"/>
  <c r="BA30" i="26"/>
  <c r="AW30" i="26"/>
  <c r="AS30" i="26"/>
  <c r="AO30" i="26"/>
  <c r="AJ30" i="26"/>
  <c r="AF30" i="26"/>
  <c r="X30" i="26"/>
  <c r="BG30" i="26"/>
  <c r="AZ30" i="26"/>
  <c r="AV30" i="26"/>
  <c r="AR30" i="26"/>
  <c r="AN30" i="26"/>
  <c r="AI30" i="26"/>
  <c r="AE30" i="26"/>
  <c r="V30" i="26"/>
  <c r="BE30" i="26"/>
  <c r="BF30" i="26" s="1"/>
  <c r="AM30" i="26"/>
  <c r="I30" i="26"/>
  <c r="B30" i="26"/>
  <c r="AY30" i="26"/>
  <c r="AH30" i="26"/>
  <c r="H30" i="26"/>
  <c r="AU30" i="26"/>
  <c r="AD30" i="26"/>
  <c r="D30" i="26"/>
  <c r="AQ30" i="26"/>
  <c r="U30" i="26"/>
  <c r="C30" i="26"/>
  <c r="J30" i="26"/>
  <c r="AL34" i="26"/>
  <c r="F34" i="26"/>
  <c r="BH34" i="26"/>
  <c r="K34" i="26"/>
  <c r="G34" i="26"/>
  <c r="E34" i="26"/>
  <c r="BB34" i="26"/>
  <c r="AX34" i="26"/>
  <c r="AT34" i="26"/>
  <c r="AP34" i="26"/>
  <c r="AK34" i="26"/>
  <c r="AG34" i="26"/>
  <c r="AC34" i="26"/>
  <c r="BI34" i="26"/>
  <c r="BA34" i="26"/>
  <c r="AW34" i="26"/>
  <c r="AS34" i="26"/>
  <c r="AO34" i="26"/>
  <c r="AJ34" i="26"/>
  <c r="AF34" i="26"/>
  <c r="X34" i="26"/>
  <c r="BG34" i="26"/>
  <c r="AZ34" i="26"/>
  <c r="AV34" i="26"/>
  <c r="AR34" i="26"/>
  <c r="AN34" i="26"/>
  <c r="AI34" i="26"/>
  <c r="AE34" i="26"/>
  <c r="V34" i="26"/>
  <c r="AQ34" i="26"/>
  <c r="U34" i="26"/>
  <c r="I34" i="26"/>
  <c r="B34" i="26"/>
  <c r="BE34" i="26"/>
  <c r="BF34" i="26" s="1"/>
  <c r="AM34" i="26"/>
  <c r="H34" i="26"/>
  <c r="AY34" i="26"/>
  <c r="AH34" i="26"/>
  <c r="D34" i="26"/>
  <c r="AU34" i="26"/>
  <c r="AD34" i="26"/>
  <c r="J34" i="26"/>
  <c r="C34" i="26"/>
  <c r="AL38" i="26"/>
  <c r="F38" i="26"/>
  <c r="BH38" i="26"/>
  <c r="K38" i="26"/>
  <c r="G38" i="26"/>
  <c r="E38" i="26"/>
  <c r="BB38" i="26"/>
  <c r="AX38" i="26"/>
  <c r="AT38" i="26"/>
  <c r="AP38" i="26"/>
  <c r="AK38" i="26"/>
  <c r="AG38" i="26"/>
  <c r="AC38" i="26"/>
  <c r="BI38" i="26"/>
  <c r="BA38" i="26"/>
  <c r="AW38" i="26"/>
  <c r="AS38" i="26"/>
  <c r="AO38" i="26"/>
  <c r="AJ38" i="26"/>
  <c r="AF38" i="26"/>
  <c r="X38" i="26"/>
  <c r="BG38" i="26"/>
  <c r="AZ38" i="26"/>
  <c r="AV38" i="26"/>
  <c r="AR38" i="26"/>
  <c r="AN38" i="26"/>
  <c r="AI38" i="26"/>
  <c r="AE38" i="26"/>
  <c r="V38" i="26"/>
  <c r="AU38" i="26"/>
  <c r="AD38" i="26"/>
  <c r="I38" i="26"/>
  <c r="B38" i="26"/>
  <c r="AQ38" i="26"/>
  <c r="U38" i="26"/>
  <c r="H38" i="26"/>
  <c r="BE38" i="26"/>
  <c r="BF38" i="26" s="1"/>
  <c r="AM38" i="26"/>
  <c r="D38" i="26"/>
  <c r="AY38" i="26"/>
  <c r="AH38" i="26"/>
  <c r="C38" i="26"/>
  <c r="J38" i="26"/>
  <c r="AL42" i="26"/>
  <c r="F42" i="26"/>
  <c r="BH42" i="26"/>
  <c r="K42" i="26"/>
  <c r="G42" i="26"/>
  <c r="E42" i="26"/>
  <c r="BB42" i="26"/>
  <c r="AX42" i="26"/>
  <c r="AT42" i="26"/>
  <c r="AP42" i="26"/>
  <c r="AK42" i="26"/>
  <c r="AG42" i="26"/>
  <c r="AC42" i="26"/>
  <c r="BI42" i="26"/>
  <c r="BA42" i="26"/>
  <c r="AW42" i="26"/>
  <c r="AS42" i="26"/>
  <c r="AO42" i="26"/>
  <c r="AJ42" i="26"/>
  <c r="AF42" i="26"/>
  <c r="X42" i="26"/>
  <c r="BG42" i="26"/>
  <c r="AZ42" i="26"/>
  <c r="AV42" i="26"/>
  <c r="AR42" i="26"/>
  <c r="AN42" i="26"/>
  <c r="AI42" i="26"/>
  <c r="AE42" i="26"/>
  <c r="V42" i="26"/>
  <c r="AY42" i="26"/>
  <c r="AH42" i="26"/>
  <c r="I42" i="26"/>
  <c r="B42" i="26"/>
  <c r="AU42" i="26"/>
  <c r="AD42" i="26"/>
  <c r="H42" i="26"/>
  <c r="AQ42" i="26"/>
  <c r="U42" i="26"/>
  <c r="D42" i="26"/>
  <c r="BE42" i="26"/>
  <c r="BF42" i="26" s="1"/>
  <c r="AM42" i="26"/>
  <c r="J42" i="26"/>
  <c r="C42" i="26"/>
  <c r="AL46" i="26"/>
  <c r="F46" i="26"/>
  <c r="BH46" i="26"/>
  <c r="K46" i="26"/>
  <c r="G46" i="26"/>
  <c r="E46" i="26"/>
  <c r="BG46" i="26"/>
  <c r="AZ46" i="26"/>
  <c r="AV46" i="26"/>
  <c r="AR46" i="26"/>
  <c r="AN46" i="26"/>
  <c r="AI46" i="26"/>
  <c r="AE46" i="26"/>
  <c r="V46" i="26"/>
  <c r="BE46" i="26"/>
  <c r="BF46" i="26" s="1"/>
  <c r="AY46" i="26"/>
  <c r="AU46" i="26"/>
  <c r="AQ46" i="26"/>
  <c r="AM46" i="26"/>
  <c r="AH46" i="26"/>
  <c r="AD46" i="26"/>
  <c r="U46" i="26"/>
  <c r="BB46" i="26"/>
  <c r="AX46" i="26"/>
  <c r="AT46" i="26"/>
  <c r="AP46" i="26"/>
  <c r="AK46" i="26"/>
  <c r="AG46" i="26"/>
  <c r="AC46" i="26"/>
  <c r="AS46" i="26"/>
  <c r="X46" i="26"/>
  <c r="BI46" i="26"/>
  <c r="AO46" i="26"/>
  <c r="BA46" i="26"/>
  <c r="AJ46" i="26"/>
  <c r="I46" i="26"/>
  <c r="B46" i="26"/>
  <c r="AW46" i="26"/>
  <c r="H46" i="26"/>
  <c r="AF46" i="26"/>
  <c r="D46" i="26"/>
  <c r="C46" i="26"/>
  <c r="J46" i="26"/>
  <c r="AL50" i="26"/>
  <c r="F50" i="26"/>
  <c r="BH50" i="26"/>
  <c r="K50" i="26"/>
  <c r="G50" i="26"/>
  <c r="E50" i="26"/>
  <c r="BG50" i="26"/>
  <c r="AZ50" i="26"/>
  <c r="AV50" i="26"/>
  <c r="AR50" i="26"/>
  <c r="AN50" i="26"/>
  <c r="AI50" i="26"/>
  <c r="AE50" i="26"/>
  <c r="V50" i="26"/>
  <c r="BE50" i="26"/>
  <c r="BF50" i="26" s="1"/>
  <c r="AY50" i="26"/>
  <c r="AU50" i="26"/>
  <c r="AQ50" i="26"/>
  <c r="AM50" i="26"/>
  <c r="AH50" i="26"/>
  <c r="AD50" i="26"/>
  <c r="U50" i="26"/>
  <c r="BB50" i="26"/>
  <c r="AX50" i="26"/>
  <c r="AT50" i="26"/>
  <c r="AP50" i="26"/>
  <c r="AK50" i="26"/>
  <c r="AG50" i="26"/>
  <c r="AC50" i="26"/>
  <c r="AW50" i="26"/>
  <c r="AF50" i="26"/>
  <c r="AS50" i="26"/>
  <c r="X50" i="26"/>
  <c r="BI50" i="26"/>
  <c r="AO50" i="26"/>
  <c r="I50" i="26"/>
  <c r="B50" i="26"/>
  <c r="BA50" i="26"/>
  <c r="H50" i="26"/>
  <c r="AJ50" i="26"/>
  <c r="D50" i="26"/>
  <c r="J50" i="26"/>
  <c r="C50" i="26"/>
  <c r="AL54" i="26"/>
  <c r="F54" i="26"/>
  <c r="BH54" i="26"/>
  <c r="K54" i="26"/>
  <c r="G54" i="26"/>
  <c r="E54" i="26"/>
  <c r="BG54" i="26"/>
  <c r="AZ54" i="26"/>
  <c r="AV54" i="26"/>
  <c r="AR54" i="26"/>
  <c r="AN54" i="26"/>
  <c r="AI54" i="26"/>
  <c r="AE54" i="26"/>
  <c r="V54" i="26"/>
  <c r="BE54" i="26"/>
  <c r="BF54" i="26" s="1"/>
  <c r="AY54" i="26"/>
  <c r="AU54" i="26"/>
  <c r="AQ54" i="26"/>
  <c r="AM54" i="26"/>
  <c r="AH54" i="26"/>
  <c r="AD54" i="26"/>
  <c r="U54" i="26"/>
  <c r="BB54" i="26"/>
  <c r="AX54" i="26"/>
  <c r="AT54" i="26"/>
  <c r="AP54" i="26"/>
  <c r="AK54" i="26"/>
  <c r="AG54" i="26"/>
  <c r="AC54" i="26"/>
  <c r="BA54" i="26"/>
  <c r="AJ54" i="26"/>
  <c r="AW54" i="26"/>
  <c r="AF54" i="26"/>
  <c r="AS54" i="26"/>
  <c r="X54" i="26"/>
  <c r="I54" i="26"/>
  <c r="B54" i="26"/>
  <c r="BI54" i="26"/>
  <c r="H54" i="26"/>
  <c r="AO54" i="26"/>
  <c r="D54" i="26"/>
  <c r="C54" i="26"/>
  <c r="J54" i="26"/>
  <c r="AL58" i="26"/>
  <c r="F58" i="26"/>
  <c r="BH58" i="26"/>
  <c r="K58" i="26"/>
  <c r="G58" i="26"/>
  <c r="E58" i="26"/>
  <c r="BG58" i="26"/>
  <c r="AZ58" i="26"/>
  <c r="AV58" i="26"/>
  <c r="AR58" i="26"/>
  <c r="AN58" i="26"/>
  <c r="AI58" i="26"/>
  <c r="AE58" i="26"/>
  <c r="V58" i="26"/>
  <c r="BE58" i="26"/>
  <c r="BF58" i="26" s="1"/>
  <c r="AY58" i="26"/>
  <c r="AU58" i="26"/>
  <c r="AQ58" i="26"/>
  <c r="AM58" i="26"/>
  <c r="AH58" i="26"/>
  <c r="AD58" i="26"/>
  <c r="U58" i="26"/>
  <c r="BB58" i="26"/>
  <c r="AX58" i="26"/>
  <c r="AT58" i="26"/>
  <c r="AP58" i="26"/>
  <c r="AK58" i="26"/>
  <c r="AG58" i="26"/>
  <c r="AC58" i="26"/>
  <c r="BI58" i="26"/>
  <c r="AO58" i="26"/>
  <c r="BA58" i="26"/>
  <c r="AJ58" i="26"/>
  <c r="AW58" i="26"/>
  <c r="AF58" i="26"/>
  <c r="I58" i="26"/>
  <c r="B58" i="26"/>
  <c r="H58" i="26"/>
  <c r="AS58" i="26"/>
  <c r="D58" i="26"/>
  <c r="X58" i="26"/>
  <c r="J58" i="26"/>
  <c r="C58" i="26"/>
  <c r="AL62" i="26"/>
  <c r="F62" i="26"/>
  <c r="BH62" i="26"/>
  <c r="G62" i="26"/>
  <c r="E62" i="26"/>
  <c r="BB62" i="26"/>
  <c r="AX62" i="26"/>
  <c r="AT62" i="26"/>
  <c r="AP62" i="26"/>
  <c r="AK62" i="26"/>
  <c r="AG62" i="26"/>
  <c r="AC62" i="26"/>
  <c r="BI62" i="26"/>
  <c r="BA62" i="26"/>
  <c r="AW62" i="26"/>
  <c r="AS62" i="26"/>
  <c r="AO62" i="26"/>
  <c r="AJ62" i="26"/>
  <c r="AF62" i="26"/>
  <c r="X62" i="26"/>
  <c r="BG62" i="26"/>
  <c r="AZ62" i="26"/>
  <c r="AV62" i="26"/>
  <c r="AR62" i="26"/>
  <c r="AN62" i="26"/>
  <c r="AI62" i="26"/>
  <c r="AE62" i="26"/>
  <c r="V62" i="26"/>
  <c r="BE62" i="26"/>
  <c r="BF62" i="26" s="1"/>
  <c r="AM62" i="26"/>
  <c r="AY62" i="26"/>
  <c r="AH62" i="26"/>
  <c r="K62" i="26"/>
  <c r="AU62" i="26"/>
  <c r="AD62" i="26"/>
  <c r="AQ62" i="26"/>
  <c r="I62" i="26"/>
  <c r="B62" i="26"/>
  <c r="H62" i="26"/>
  <c r="D62" i="26"/>
  <c r="U62" i="26"/>
  <c r="C62" i="26"/>
  <c r="J62" i="26"/>
  <c r="AL66" i="26"/>
  <c r="K66" i="26"/>
  <c r="F66" i="26"/>
  <c r="BH66" i="26"/>
  <c r="G66" i="26"/>
  <c r="E66" i="26"/>
  <c r="BB66" i="26"/>
  <c r="AX66" i="26"/>
  <c r="AT66" i="26"/>
  <c r="AP66" i="26"/>
  <c r="AK66" i="26"/>
  <c r="AG66" i="26"/>
  <c r="AC66" i="26"/>
  <c r="BI66" i="26"/>
  <c r="BA66" i="26"/>
  <c r="AW66" i="26"/>
  <c r="AS66" i="26"/>
  <c r="AO66" i="26"/>
  <c r="AJ66" i="26"/>
  <c r="AF66" i="26"/>
  <c r="X66" i="26"/>
  <c r="BG66" i="26"/>
  <c r="AZ66" i="26"/>
  <c r="AV66" i="26"/>
  <c r="AR66" i="26"/>
  <c r="AN66" i="26"/>
  <c r="AI66" i="26"/>
  <c r="AE66" i="26"/>
  <c r="V66" i="26"/>
  <c r="AQ66" i="26"/>
  <c r="U66" i="26"/>
  <c r="BE66" i="26"/>
  <c r="BF66" i="26" s="1"/>
  <c r="AM66" i="26"/>
  <c r="AY66" i="26"/>
  <c r="AH66" i="26"/>
  <c r="AU66" i="26"/>
  <c r="I66" i="26"/>
  <c r="B66" i="26"/>
  <c r="AD66" i="26"/>
  <c r="H66" i="26"/>
  <c r="D66" i="26"/>
  <c r="J66" i="26"/>
  <c r="C66" i="26"/>
  <c r="AL70" i="26"/>
  <c r="K70" i="26"/>
  <c r="F70" i="26"/>
  <c r="BH70" i="26"/>
  <c r="G70" i="26"/>
  <c r="E70" i="26"/>
  <c r="BB70" i="26"/>
  <c r="AX70" i="26"/>
  <c r="AT70" i="26"/>
  <c r="AP70" i="26"/>
  <c r="AK70" i="26"/>
  <c r="AG70" i="26"/>
  <c r="AC70" i="26"/>
  <c r="BI70" i="26"/>
  <c r="BA70" i="26"/>
  <c r="AW70" i="26"/>
  <c r="AS70" i="26"/>
  <c r="AO70" i="26"/>
  <c r="AJ70" i="26"/>
  <c r="AF70" i="26"/>
  <c r="X70" i="26"/>
  <c r="BG70" i="26"/>
  <c r="AZ70" i="26"/>
  <c r="AV70" i="26"/>
  <c r="AR70" i="26"/>
  <c r="AN70" i="26"/>
  <c r="AI70" i="26"/>
  <c r="AE70" i="26"/>
  <c r="V70" i="26"/>
  <c r="AU70" i="26"/>
  <c r="AD70" i="26"/>
  <c r="AQ70" i="26"/>
  <c r="U70" i="26"/>
  <c r="BE70" i="26"/>
  <c r="BF70" i="26" s="1"/>
  <c r="AM70" i="26"/>
  <c r="AY70" i="26"/>
  <c r="I70" i="26"/>
  <c r="B70" i="26"/>
  <c r="H70" i="26"/>
  <c r="D70" i="26"/>
  <c r="AH70" i="26"/>
  <c r="C70" i="26"/>
  <c r="J70" i="26"/>
  <c r="AL74" i="26"/>
  <c r="K74" i="26"/>
  <c r="F74" i="26"/>
  <c r="BH74" i="26"/>
  <c r="G74" i="26"/>
  <c r="E74" i="26"/>
  <c r="BB74" i="26"/>
  <c r="AX74" i="26"/>
  <c r="AT74" i="26"/>
  <c r="AP74" i="26"/>
  <c r="AK74" i="26"/>
  <c r="AG74" i="26"/>
  <c r="AC74" i="26"/>
  <c r="BI74" i="26"/>
  <c r="BA74" i="26"/>
  <c r="AW74" i="26"/>
  <c r="AS74" i="26"/>
  <c r="AO74" i="26"/>
  <c r="AJ74" i="26"/>
  <c r="AF74" i="26"/>
  <c r="X74" i="26"/>
  <c r="BG74" i="26"/>
  <c r="AZ74" i="26"/>
  <c r="AV74" i="26"/>
  <c r="AR74" i="26"/>
  <c r="AN74" i="26"/>
  <c r="AI74" i="26"/>
  <c r="AE74" i="26"/>
  <c r="V74" i="26"/>
  <c r="AY74" i="26"/>
  <c r="AH74" i="26"/>
  <c r="AU74" i="26"/>
  <c r="AD74" i="26"/>
  <c r="AQ74" i="26"/>
  <c r="U74" i="26"/>
  <c r="BE74" i="26"/>
  <c r="BF74" i="26" s="1"/>
  <c r="I74" i="26"/>
  <c r="B74" i="26"/>
  <c r="AM74" i="26"/>
  <c r="H74" i="26"/>
  <c r="D74" i="26"/>
  <c r="J74" i="26"/>
  <c r="C74" i="26"/>
  <c r="AL78" i="26"/>
  <c r="K78" i="26"/>
  <c r="F78" i="26"/>
  <c r="BH78" i="26"/>
  <c r="G78" i="26"/>
  <c r="E78" i="26"/>
  <c r="BI78" i="26"/>
  <c r="BA78" i="26"/>
  <c r="AW78" i="26"/>
  <c r="AS78" i="26"/>
  <c r="AO78" i="26"/>
  <c r="AJ78" i="26"/>
  <c r="AF78" i="26"/>
  <c r="X78" i="26"/>
  <c r="BG78" i="26"/>
  <c r="AZ78" i="26"/>
  <c r="AV78" i="26"/>
  <c r="AR78" i="26"/>
  <c r="AN78" i="26"/>
  <c r="AI78" i="26"/>
  <c r="AE78" i="26"/>
  <c r="V78" i="26"/>
  <c r="BE78" i="26"/>
  <c r="BF78" i="26" s="1"/>
  <c r="AY78" i="26"/>
  <c r="AU78" i="26"/>
  <c r="AQ78" i="26"/>
  <c r="AM78" i="26"/>
  <c r="AH78" i="26"/>
  <c r="AD78" i="26"/>
  <c r="U78" i="26"/>
  <c r="AX78" i="26"/>
  <c r="AG78" i="26"/>
  <c r="AT78" i="26"/>
  <c r="AC78" i="26"/>
  <c r="AP78" i="26"/>
  <c r="BB78" i="26"/>
  <c r="AK78" i="26"/>
  <c r="I78" i="26"/>
  <c r="B78" i="26"/>
  <c r="H78" i="26"/>
  <c r="D78" i="26"/>
  <c r="C78" i="26"/>
  <c r="J78" i="26"/>
  <c r="AL82" i="26"/>
  <c r="K82" i="26"/>
  <c r="F82" i="26"/>
  <c r="BH82" i="26"/>
  <c r="G82" i="26"/>
  <c r="E82" i="26"/>
  <c r="BI82" i="26"/>
  <c r="BA82" i="26"/>
  <c r="AW82" i="26"/>
  <c r="AS82" i="26"/>
  <c r="AO82" i="26"/>
  <c r="AJ82" i="26"/>
  <c r="AF82" i="26"/>
  <c r="X82" i="26"/>
  <c r="BG82" i="26"/>
  <c r="AZ82" i="26"/>
  <c r="AV82" i="26"/>
  <c r="AR82" i="26"/>
  <c r="AN82" i="26"/>
  <c r="AI82" i="26"/>
  <c r="AE82" i="26"/>
  <c r="V82" i="26"/>
  <c r="BE82" i="26"/>
  <c r="BF82" i="26" s="1"/>
  <c r="AY82" i="26"/>
  <c r="AU82" i="26"/>
  <c r="AQ82" i="26"/>
  <c r="AM82" i="26"/>
  <c r="AH82" i="26"/>
  <c r="AD82" i="26"/>
  <c r="U82" i="26"/>
  <c r="BB82" i="26"/>
  <c r="AK82" i="26"/>
  <c r="AX82" i="26"/>
  <c r="AG82" i="26"/>
  <c r="AT82" i="26"/>
  <c r="AC82" i="26"/>
  <c r="AP82" i="26"/>
  <c r="I82" i="26"/>
  <c r="B82" i="26"/>
  <c r="H82" i="26"/>
  <c r="D82" i="26"/>
  <c r="J82" i="26"/>
  <c r="C82" i="26"/>
  <c r="AL86" i="26"/>
  <c r="K86" i="26"/>
  <c r="F86" i="26"/>
  <c r="BH86" i="26"/>
  <c r="G86" i="26"/>
  <c r="E86" i="26"/>
  <c r="BI86" i="26"/>
  <c r="BA86" i="26"/>
  <c r="AW86" i="26"/>
  <c r="AS86" i="26"/>
  <c r="AO86" i="26"/>
  <c r="AJ86" i="26"/>
  <c r="AF86" i="26"/>
  <c r="X86" i="26"/>
  <c r="BG86" i="26"/>
  <c r="AZ86" i="26"/>
  <c r="AV86" i="26"/>
  <c r="AR86" i="26"/>
  <c r="AN86" i="26"/>
  <c r="AI86" i="26"/>
  <c r="AE86" i="26"/>
  <c r="V86" i="26"/>
  <c r="BE86" i="26"/>
  <c r="BF86" i="26" s="1"/>
  <c r="AY86" i="26"/>
  <c r="AU86" i="26"/>
  <c r="AQ86" i="26"/>
  <c r="AM86" i="26"/>
  <c r="AH86" i="26"/>
  <c r="AD86" i="26"/>
  <c r="U86" i="26"/>
  <c r="AP86" i="26"/>
  <c r="BB86" i="26"/>
  <c r="AK86" i="26"/>
  <c r="AX86" i="26"/>
  <c r="AG86" i="26"/>
  <c r="AT86" i="26"/>
  <c r="I86" i="26"/>
  <c r="B86" i="26"/>
  <c r="H86" i="26"/>
  <c r="D86" i="26"/>
  <c r="AC86" i="26"/>
  <c r="C86" i="26"/>
  <c r="J86" i="26"/>
  <c r="AL90" i="26"/>
  <c r="K90" i="26"/>
  <c r="F90" i="26"/>
  <c r="BH90" i="26"/>
  <c r="G90" i="26"/>
  <c r="E90" i="26"/>
  <c r="BI90" i="26"/>
  <c r="BA90" i="26"/>
  <c r="AW90" i="26"/>
  <c r="AS90" i="26"/>
  <c r="AO90" i="26"/>
  <c r="AJ90" i="26"/>
  <c r="AF90" i="26"/>
  <c r="X90" i="26"/>
  <c r="BG90" i="26"/>
  <c r="AZ90" i="26"/>
  <c r="AV90" i="26"/>
  <c r="AR90" i="26"/>
  <c r="AN90" i="26"/>
  <c r="AI90" i="26"/>
  <c r="AE90" i="26"/>
  <c r="V90" i="26"/>
  <c r="BE90" i="26"/>
  <c r="BF90" i="26" s="1"/>
  <c r="AY90" i="26"/>
  <c r="AU90" i="26"/>
  <c r="AQ90" i="26"/>
  <c r="AM90" i="26"/>
  <c r="AH90" i="26"/>
  <c r="AD90" i="26"/>
  <c r="U90" i="26"/>
  <c r="AT90" i="26"/>
  <c r="AC90" i="26"/>
  <c r="AP90" i="26"/>
  <c r="BB90" i="26"/>
  <c r="AK90" i="26"/>
  <c r="AX90" i="26"/>
  <c r="AG90" i="26"/>
  <c r="I90" i="26"/>
  <c r="B90" i="26"/>
  <c r="H90" i="26"/>
  <c r="D90" i="26"/>
  <c r="J90" i="26"/>
  <c r="C90" i="26"/>
  <c r="AL94" i="26"/>
  <c r="K94" i="26"/>
  <c r="F94" i="26"/>
  <c r="BH94" i="26"/>
  <c r="G94" i="26"/>
  <c r="E94" i="26"/>
  <c r="BG94" i="26"/>
  <c r="AZ94" i="26"/>
  <c r="AV94" i="26"/>
  <c r="AR94" i="26"/>
  <c r="AN94" i="26"/>
  <c r="BE94" i="26"/>
  <c r="BF94" i="26" s="1"/>
  <c r="AY94" i="26"/>
  <c r="AU94" i="26"/>
  <c r="AQ94" i="26"/>
  <c r="AM94" i="26"/>
  <c r="BB94" i="26"/>
  <c r="AX94" i="26"/>
  <c r="AT94" i="26"/>
  <c r="AP94" i="26"/>
  <c r="AW94" i="26"/>
  <c r="AJ94" i="26"/>
  <c r="AF94" i="26"/>
  <c r="X94" i="26"/>
  <c r="AS94" i="26"/>
  <c r="AI94" i="26"/>
  <c r="AE94" i="26"/>
  <c r="V94" i="26"/>
  <c r="BI94" i="26"/>
  <c r="AO94" i="26"/>
  <c r="AH94" i="26"/>
  <c r="AD94" i="26"/>
  <c r="U94" i="26"/>
  <c r="AG94" i="26"/>
  <c r="AC94" i="26"/>
  <c r="BA94" i="26"/>
  <c r="I94" i="26"/>
  <c r="B94" i="26"/>
  <c r="H94" i="26"/>
  <c r="AK94" i="26"/>
  <c r="D94" i="26"/>
  <c r="C94" i="26"/>
  <c r="J94" i="26"/>
  <c r="AL98" i="26"/>
  <c r="K98" i="26"/>
  <c r="F98" i="26"/>
  <c r="BH98" i="26"/>
  <c r="G98" i="26"/>
  <c r="E98" i="26"/>
  <c r="BG98" i="26"/>
  <c r="AZ98" i="26"/>
  <c r="AV98" i="26"/>
  <c r="AR98" i="26"/>
  <c r="AN98" i="26"/>
  <c r="AI98" i="26"/>
  <c r="AE98" i="26"/>
  <c r="V98" i="26"/>
  <c r="BE98" i="26"/>
  <c r="BF98" i="26" s="1"/>
  <c r="AY98" i="26"/>
  <c r="AU98" i="26"/>
  <c r="AQ98" i="26"/>
  <c r="AM98" i="26"/>
  <c r="AH98" i="26"/>
  <c r="AD98" i="26"/>
  <c r="U98" i="26"/>
  <c r="BB98" i="26"/>
  <c r="AX98" i="26"/>
  <c r="AT98" i="26"/>
  <c r="AP98" i="26"/>
  <c r="AK98" i="26"/>
  <c r="AG98" i="26"/>
  <c r="AC98" i="26"/>
  <c r="BA98" i="26"/>
  <c r="AJ98" i="26"/>
  <c r="AW98" i="26"/>
  <c r="AF98" i="26"/>
  <c r="AS98" i="26"/>
  <c r="X98" i="26"/>
  <c r="BI98" i="26"/>
  <c r="AO98" i="26"/>
  <c r="I98" i="26"/>
  <c r="B98" i="26"/>
  <c r="H98" i="26"/>
  <c r="D98" i="26"/>
  <c r="J98" i="26"/>
  <c r="C98" i="26"/>
  <c r="BI9" i="26"/>
  <c r="AI107" i="25"/>
  <c r="AM107" i="25" s="1"/>
  <c r="O107" i="25" s="1"/>
  <c r="AH107" i="25"/>
  <c r="Y107" i="25"/>
  <c r="X107" i="25"/>
  <c r="W107" i="25"/>
  <c r="V107" i="25"/>
  <c r="U107" i="25"/>
  <c r="S107" i="25"/>
  <c r="R107" i="25"/>
  <c r="AP107" i="25" s="1"/>
  <c r="AI106" i="25"/>
  <c r="AM106" i="25" s="1"/>
  <c r="O106" i="25" s="1"/>
  <c r="AH106" i="25"/>
  <c r="Y106" i="25"/>
  <c r="X106" i="25"/>
  <c r="W106" i="25"/>
  <c r="V106" i="25"/>
  <c r="U106" i="25"/>
  <c r="S106" i="25"/>
  <c r="R106" i="25"/>
  <c r="AP106" i="25" s="1"/>
  <c r="AI105" i="25"/>
  <c r="AM105" i="25" s="1"/>
  <c r="O105" i="25" s="1"/>
  <c r="AH105" i="25"/>
  <c r="Y105" i="25"/>
  <c r="X105" i="25"/>
  <c r="W105" i="25"/>
  <c r="V105" i="25"/>
  <c r="U105" i="25"/>
  <c r="S105" i="25"/>
  <c r="R105" i="25"/>
  <c r="AP105" i="25" s="1"/>
  <c r="AI104" i="25"/>
  <c r="AM104" i="25" s="1"/>
  <c r="O104" i="25" s="1"/>
  <c r="AH104" i="25"/>
  <c r="Y104" i="25"/>
  <c r="X104" i="25"/>
  <c r="W104" i="25"/>
  <c r="V104" i="25"/>
  <c r="U104" i="25"/>
  <c r="S104" i="25"/>
  <c r="R104" i="25"/>
  <c r="AP104" i="25" s="1"/>
  <c r="AI103" i="25"/>
  <c r="AM103" i="25" s="1"/>
  <c r="O103" i="25" s="1"/>
  <c r="AH103" i="25"/>
  <c r="Y103" i="25"/>
  <c r="X103" i="25"/>
  <c r="W103" i="25"/>
  <c r="V103" i="25"/>
  <c r="U103" i="25"/>
  <c r="S103" i="25"/>
  <c r="R103" i="25"/>
  <c r="AP103" i="25" s="1"/>
  <c r="AI102" i="25"/>
  <c r="AM102" i="25" s="1"/>
  <c r="O102" i="25" s="1"/>
  <c r="AH102" i="25"/>
  <c r="Y102" i="25"/>
  <c r="X102" i="25"/>
  <c r="W102" i="25"/>
  <c r="V102" i="25"/>
  <c r="U102" i="25"/>
  <c r="S102" i="25"/>
  <c r="R102" i="25"/>
  <c r="AP102" i="25" s="1"/>
  <c r="AI101" i="25"/>
  <c r="AM101" i="25" s="1"/>
  <c r="O101" i="25" s="1"/>
  <c r="AH101" i="25"/>
  <c r="Y101" i="25"/>
  <c r="X101" i="25"/>
  <c r="W101" i="25"/>
  <c r="V101" i="25"/>
  <c r="U101" i="25"/>
  <c r="S101" i="25"/>
  <c r="R101" i="25"/>
  <c r="AP101" i="25" s="1"/>
  <c r="AI100" i="25"/>
  <c r="AM100" i="25" s="1"/>
  <c r="O100" i="25" s="1"/>
  <c r="AH100" i="25"/>
  <c r="Y100" i="25"/>
  <c r="X100" i="25"/>
  <c r="W100" i="25"/>
  <c r="V100" i="25"/>
  <c r="U100" i="25"/>
  <c r="S100" i="25"/>
  <c r="R100" i="25"/>
  <c r="AP100" i="25" s="1"/>
  <c r="AI99" i="25"/>
  <c r="AM99" i="25" s="1"/>
  <c r="O99" i="25" s="1"/>
  <c r="AH99" i="25"/>
  <c r="Y99" i="25"/>
  <c r="X99" i="25"/>
  <c r="W99" i="25"/>
  <c r="V99" i="25"/>
  <c r="U99" i="25"/>
  <c r="S99" i="25"/>
  <c r="R99" i="25"/>
  <c r="AP99" i="25" s="1"/>
  <c r="AI98" i="25"/>
  <c r="AM98" i="25" s="1"/>
  <c r="O98" i="25" s="1"/>
  <c r="AH98" i="25"/>
  <c r="Y98" i="25"/>
  <c r="X98" i="25"/>
  <c r="W98" i="25"/>
  <c r="V98" i="25"/>
  <c r="U98" i="25"/>
  <c r="S98" i="25"/>
  <c r="R98" i="25"/>
  <c r="AP98" i="25" s="1"/>
  <c r="AI97" i="25"/>
  <c r="AM97" i="25" s="1"/>
  <c r="O97" i="25" s="1"/>
  <c r="AH97" i="25"/>
  <c r="Y97" i="25"/>
  <c r="X97" i="25"/>
  <c r="W97" i="25"/>
  <c r="V97" i="25"/>
  <c r="U97" i="25"/>
  <c r="S97" i="25"/>
  <c r="R97" i="25"/>
  <c r="AP97" i="25" s="1"/>
  <c r="AI96" i="25"/>
  <c r="AM96" i="25" s="1"/>
  <c r="O96" i="25" s="1"/>
  <c r="AH96" i="25"/>
  <c r="Y96" i="25"/>
  <c r="X96" i="25"/>
  <c r="W96" i="25"/>
  <c r="V96" i="25"/>
  <c r="U96" i="25"/>
  <c r="S96" i="25"/>
  <c r="R96" i="25"/>
  <c r="AP96" i="25" s="1"/>
  <c r="AI95" i="25"/>
  <c r="AM95" i="25" s="1"/>
  <c r="O95" i="25" s="1"/>
  <c r="AH95" i="25"/>
  <c r="Y95" i="25"/>
  <c r="X95" i="25"/>
  <c r="W95" i="25"/>
  <c r="V95" i="25"/>
  <c r="U95" i="25"/>
  <c r="S95" i="25"/>
  <c r="R95" i="25"/>
  <c r="AP95" i="25" s="1"/>
  <c r="AI94" i="25"/>
  <c r="AM94" i="25" s="1"/>
  <c r="O94" i="25" s="1"/>
  <c r="AH94" i="25"/>
  <c r="Y94" i="25"/>
  <c r="X94" i="25"/>
  <c r="W94" i="25"/>
  <c r="V94" i="25"/>
  <c r="U94" i="25"/>
  <c r="S94" i="25"/>
  <c r="R94" i="25"/>
  <c r="AP94" i="25" s="1"/>
  <c r="AI93" i="25"/>
  <c r="AM93" i="25" s="1"/>
  <c r="O93" i="25" s="1"/>
  <c r="AH93" i="25"/>
  <c r="Y93" i="25"/>
  <c r="X93" i="25"/>
  <c r="W93" i="25"/>
  <c r="V93" i="25"/>
  <c r="U93" i="25"/>
  <c r="S93" i="25"/>
  <c r="R93" i="25"/>
  <c r="AP93" i="25" s="1"/>
  <c r="AI92" i="25"/>
  <c r="AM92" i="25" s="1"/>
  <c r="O92" i="25" s="1"/>
  <c r="AH92" i="25"/>
  <c r="Y92" i="25"/>
  <c r="X92" i="25"/>
  <c r="W92" i="25"/>
  <c r="V92" i="25"/>
  <c r="U92" i="25"/>
  <c r="S92" i="25"/>
  <c r="R92" i="25"/>
  <c r="AP92" i="25" s="1"/>
  <c r="AI91" i="25"/>
  <c r="AM91" i="25" s="1"/>
  <c r="O91" i="25" s="1"/>
  <c r="AH91" i="25"/>
  <c r="Y91" i="25"/>
  <c r="X91" i="25"/>
  <c r="W91" i="25"/>
  <c r="V91" i="25"/>
  <c r="U91" i="25"/>
  <c r="S91" i="25"/>
  <c r="R91" i="25"/>
  <c r="AP91" i="25" s="1"/>
  <c r="AI90" i="25"/>
  <c r="AM90" i="25" s="1"/>
  <c r="O90" i="25" s="1"/>
  <c r="AH90" i="25"/>
  <c r="Y90" i="25"/>
  <c r="X90" i="25"/>
  <c r="W90" i="25"/>
  <c r="V90" i="25"/>
  <c r="U90" i="25"/>
  <c r="S90" i="25"/>
  <c r="R90" i="25"/>
  <c r="AP90" i="25" s="1"/>
  <c r="AI89" i="25"/>
  <c r="AM89" i="25" s="1"/>
  <c r="O89" i="25" s="1"/>
  <c r="AH89" i="25"/>
  <c r="Y89" i="25"/>
  <c r="X89" i="25"/>
  <c r="W89" i="25"/>
  <c r="V89" i="25"/>
  <c r="U89" i="25"/>
  <c r="S89" i="25"/>
  <c r="R89" i="25"/>
  <c r="AP89" i="25" s="1"/>
  <c r="AI88" i="25"/>
  <c r="AM88" i="25" s="1"/>
  <c r="O88" i="25" s="1"/>
  <c r="AH88" i="25"/>
  <c r="Y88" i="25"/>
  <c r="X88" i="25"/>
  <c r="W88" i="25"/>
  <c r="V88" i="25"/>
  <c r="U88" i="25"/>
  <c r="S88" i="25"/>
  <c r="R88" i="25"/>
  <c r="AP88" i="25" s="1"/>
  <c r="AI87" i="25"/>
  <c r="AM87" i="25" s="1"/>
  <c r="O87" i="25" s="1"/>
  <c r="AH87" i="25"/>
  <c r="Y87" i="25"/>
  <c r="X87" i="25"/>
  <c r="W87" i="25"/>
  <c r="V87" i="25"/>
  <c r="U87" i="25"/>
  <c r="S87" i="25"/>
  <c r="R87" i="25"/>
  <c r="AP87" i="25" s="1"/>
  <c r="AI86" i="25"/>
  <c r="AM86" i="25" s="1"/>
  <c r="O86" i="25" s="1"/>
  <c r="AH86" i="25"/>
  <c r="Y86" i="25"/>
  <c r="X86" i="25"/>
  <c r="W86" i="25"/>
  <c r="V86" i="25"/>
  <c r="U86" i="25"/>
  <c r="S86" i="25"/>
  <c r="R86" i="25"/>
  <c r="AP86" i="25" s="1"/>
  <c r="AI85" i="25"/>
  <c r="AM85" i="25" s="1"/>
  <c r="O85" i="25" s="1"/>
  <c r="AH85" i="25"/>
  <c r="Y85" i="25"/>
  <c r="X85" i="25"/>
  <c r="W85" i="25"/>
  <c r="V85" i="25"/>
  <c r="U85" i="25"/>
  <c r="S85" i="25"/>
  <c r="R85" i="25"/>
  <c r="AP85" i="25" s="1"/>
  <c r="AI84" i="25"/>
  <c r="AM84" i="25" s="1"/>
  <c r="O84" i="25" s="1"/>
  <c r="AH84" i="25"/>
  <c r="Y84" i="25"/>
  <c r="X84" i="25"/>
  <c r="W84" i="25"/>
  <c r="V84" i="25"/>
  <c r="U84" i="25"/>
  <c r="S84" i="25"/>
  <c r="R84" i="25"/>
  <c r="AP84" i="25" s="1"/>
  <c r="AI83" i="25"/>
  <c r="AM83" i="25" s="1"/>
  <c r="O83" i="25" s="1"/>
  <c r="AH83" i="25"/>
  <c r="Y83" i="25"/>
  <c r="X83" i="25"/>
  <c r="W83" i="25"/>
  <c r="V83" i="25"/>
  <c r="U83" i="25"/>
  <c r="S83" i="25"/>
  <c r="R83" i="25"/>
  <c r="AP83" i="25" s="1"/>
  <c r="AI82" i="25"/>
  <c r="AM82" i="25" s="1"/>
  <c r="O82" i="25" s="1"/>
  <c r="AH82" i="25"/>
  <c r="Y82" i="25"/>
  <c r="X82" i="25"/>
  <c r="W82" i="25"/>
  <c r="V82" i="25"/>
  <c r="U82" i="25"/>
  <c r="S82" i="25"/>
  <c r="R82" i="25"/>
  <c r="AP82" i="25" s="1"/>
  <c r="AI81" i="25"/>
  <c r="AM81" i="25" s="1"/>
  <c r="O81" i="25" s="1"/>
  <c r="AH81" i="25"/>
  <c r="Y81" i="25"/>
  <c r="X81" i="25"/>
  <c r="W81" i="25"/>
  <c r="V81" i="25"/>
  <c r="U81" i="25"/>
  <c r="S81" i="25"/>
  <c r="R81" i="25"/>
  <c r="AP81" i="25" s="1"/>
  <c r="AI80" i="25"/>
  <c r="AM80" i="25" s="1"/>
  <c r="O80" i="25" s="1"/>
  <c r="AH80" i="25"/>
  <c r="Y80" i="25"/>
  <c r="X80" i="25"/>
  <c r="W80" i="25"/>
  <c r="V80" i="25"/>
  <c r="U80" i="25"/>
  <c r="S80" i="25"/>
  <c r="R80" i="25"/>
  <c r="AP80" i="25" s="1"/>
  <c r="AI79" i="25"/>
  <c r="AM79" i="25" s="1"/>
  <c r="O79" i="25" s="1"/>
  <c r="AH79" i="25"/>
  <c r="Y79" i="25"/>
  <c r="X79" i="25"/>
  <c r="W79" i="25"/>
  <c r="V79" i="25"/>
  <c r="U79" i="25"/>
  <c r="S79" i="25"/>
  <c r="R79" i="25"/>
  <c r="AP79" i="25" s="1"/>
  <c r="AI78" i="25"/>
  <c r="AM78" i="25" s="1"/>
  <c r="O78" i="25" s="1"/>
  <c r="AH78" i="25"/>
  <c r="Y78" i="25"/>
  <c r="X78" i="25"/>
  <c r="W78" i="25"/>
  <c r="V78" i="25"/>
  <c r="U78" i="25"/>
  <c r="S78" i="25"/>
  <c r="R78" i="25"/>
  <c r="AP78" i="25" s="1"/>
  <c r="AI77" i="25"/>
  <c r="AM77" i="25" s="1"/>
  <c r="O77" i="25" s="1"/>
  <c r="AH77" i="25"/>
  <c r="Y77" i="25"/>
  <c r="X77" i="25"/>
  <c r="W77" i="25"/>
  <c r="V77" i="25"/>
  <c r="U77" i="25"/>
  <c r="S77" i="25"/>
  <c r="R77" i="25"/>
  <c r="AP77" i="25" s="1"/>
  <c r="AI76" i="25"/>
  <c r="AM76" i="25" s="1"/>
  <c r="O76" i="25" s="1"/>
  <c r="AH76" i="25"/>
  <c r="Y76" i="25"/>
  <c r="X76" i="25"/>
  <c r="W76" i="25"/>
  <c r="V76" i="25"/>
  <c r="U76" i="25"/>
  <c r="S76" i="25"/>
  <c r="R76" i="25"/>
  <c r="AP76" i="25" s="1"/>
  <c r="AI75" i="25"/>
  <c r="AM75" i="25" s="1"/>
  <c r="O75" i="25" s="1"/>
  <c r="AH75" i="25"/>
  <c r="Y75" i="25"/>
  <c r="X75" i="25"/>
  <c r="W75" i="25"/>
  <c r="V75" i="25"/>
  <c r="U75" i="25"/>
  <c r="S75" i="25"/>
  <c r="R75" i="25"/>
  <c r="AP75" i="25" s="1"/>
  <c r="AI74" i="25"/>
  <c r="AM74" i="25" s="1"/>
  <c r="O74" i="25" s="1"/>
  <c r="AH74" i="25"/>
  <c r="Y74" i="25"/>
  <c r="X74" i="25"/>
  <c r="W74" i="25"/>
  <c r="V74" i="25"/>
  <c r="U74" i="25"/>
  <c r="S74" i="25"/>
  <c r="R74" i="25"/>
  <c r="AP74" i="25" s="1"/>
  <c r="AI73" i="25"/>
  <c r="AM73" i="25" s="1"/>
  <c r="O73" i="25" s="1"/>
  <c r="AH73" i="25"/>
  <c r="Y73" i="25"/>
  <c r="X73" i="25"/>
  <c r="W73" i="25"/>
  <c r="V73" i="25"/>
  <c r="U73" i="25"/>
  <c r="S73" i="25"/>
  <c r="R73" i="25"/>
  <c r="AP73" i="25" s="1"/>
  <c r="AI72" i="25"/>
  <c r="AM72" i="25" s="1"/>
  <c r="O72" i="25" s="1"/>
  <c r="AH72" i="25"/>
  <c r="Y72" i="25"/>
  <c r="X72" i="25"/>
  <c r="W72" i="25"/>
  <c r="V72" i="25"/>
  <c r="U72" i="25"/>
  <c r="S72" i="25"/>
  <c r="R72" i="25"/>
  <c r="AP72" i="25" s="1"/>
  <c r="AI71" i="25"/>
  <c r="AM71" i="25" s="1"/>
  <c r="O71" i="25" s="1"/>
  <c r="AH71" i="25"/>
  <c r="Y71" i="25"/>
  <c r="X71" i="25"/>
  <c r="W71" i="25"/>
  <c r="V71" i="25"/>
  <c r="U71" i="25"/>
  <c r="S71" i="25"/>
  <c r="R71" i="25"/>
  <c r="AP71" i="25" s="1"/>
  <c r="AI70" i="25"/>
  <c r="AM70" i="25" s="1"/>
  <c r="O70" i="25" s="1"/>
  <c r="AH70" i="25"/>
  <c r="Y70" i="25"/>
  <c r="X70" i="25"/>
  <c r="W70" i="25"/>
  <c r="V70" i="25"/>
  <c r="U70" i="25"/>
  <c r="S70" i="25"/>
  <c r="R70" i="25"/>
  <c r="AP70" i="25" s="1"/>
  <c r="AI69" i="25"/>
  <c r="AM69" i="25" s="1"/>
  <c r="O69" i="25" s="1"/>
  <c r="AH69" i="25"/>
  <c r="Y69" i="25"/>
  <c r="X69" i="25"/>
  <c r="W69" i="25"/>
  <c r="V69" i="25"/>
  <c r="U69" i="25"/>
  <c r="S69" i="25"/>
  <c r="R69" i="25"/>
  <c r="AP69" i="25" s="1"/>
  <c r="AI68" i="25"/>
  <c r="AM68" i="25" s="1"/>
  <c r="O68" i="25" s="1"/>
  <c r="AH68" i="25"/>
  <c r="Y68" i="25"/>
  <c r="X68" i="25"/>
  <c r="W68" i="25"/>
  <c r="V68" i="25"/>
  <c r="U68" i="25"/>
  <c r="S68" i="25"/>
  <c r="R68" i="25"/>
  <c r="AP68" i="25" s="1"/>
  <c r="AI67" i="25"/>
  <c r="AM67" i="25" s="1"/>
  <c r="O67" i="25" s="1"/>
  <c r="AH67" i="25"/>
  <c r="Y67" i="25"/>
  <c r="X67" i="25"/>
  <c r="W67" i="25"/>
  <c r="V67" i="25"/>
  <c r="U67" i="25"/>
  <c r="S67" i="25"/>
  <c r="R67" i="25"/>
  <c r="AP67" i="25" s="1"/>
  <c r="AI66" i="25"/>
  <c r="AM66" i="25" s="1"/>
  <c r="O66" i="25" s="1"/>
  <c r="AH66" i="25"/>
  <c r="Y66" i="25"/>
  <c r="X66" i="25"/>
  <c r="W66" i="25"/>
  <c r="V66" i="25"/>
  <c r="U66" i="25"/>
  <c r="S66" i="25"/>
  <c r="R66" i="25"/>
  <c r="AP66" i="25" s="1"/>
  <c r="AI65" i="25"/>
  <c r="AM65" i="25" s="1"/>
  <c r="O65" i="25" s="1"/>
  <c r="AH65" i="25"/>
  <c r="Y65" i="25"/>
  <c r="X65" i="25"/>
  <c r="W65" i="25"/>
  <c r="V65" i="25"/>
  <c r="U65" i="25"/>
  <c r="S65" i="25"/>
  <c r="R65" i="25"/>
  <c r="AP65" i="25" s="1"/>
  <c r="AI64" i="25"/>
  <c r="AM64" i="25" s="1"/>
  <c r="O64" i="25" s="1"/>
  <c r="AH64" i="25"/>
  <c r="Y64" i="25"/>
  <c r="X64" i="25"/>
  <c r="W64" i="25"/>
  <c r="V64" i="25"/>
  <c r="U64" i="25"/>
  <c r="S64" i="25"/>
  <c r="R64" i="25"/>
  <c r="AP64" i="25" s="1"/>
  <c r="AI63" i="25"/>
  <c r="AM63" i="25" s="1"/>
  <c r="O63" i="25" s="1"/>
  <c r="AH63" i="25"/>
  <c r="Y63" i="25"/>
  <c r="X63" i="25"/>
  <c r="W63" i="25"/>
  <c r="V63" i="25"/>
  <c r="U63" i="25"/>
  <c r="S63" i="25"/>
  <c r="R63" i="25"/>
  <c r="AP63" i="25" s="1"/>
  <c r="AI62" i="25"/>
  <c r="AM62" i="25" s="1"/>
  <c r="O62" i="25" s="1"/>
  <c r="AH62" i="25"/>
  <c r="Y62" i="25"/>
  <c r="X62" i="25"/>
  <c r="W62" i="25"/>
  <c r="V62" i="25"/>
  <c r="U62" i="25"/>
  <c r="S62" i="25"/>
  <c r="R62" i="25"/>
  <c r="AP62" i="25" s="1"/>
  <c r="AI61" i="25"/>
  <c r="AM61" i="25" s="1"/>
  <c r="O61" i="25" s="1"/>
  <c r="AH61" i="25"/>
  <c r="Y61" i="25"/>
  <c r="X61" i="25"/>
  <c r="W61" i="25"/>
  <c r="V61" i="25"/>
  <c r="U61" i="25"/>
  <c r="S61" i="25"/>
  <c r="R61" i="25"/>
  <c r="AP61" i="25" s="1"/>
  <c r="AI60" i="25"/>
  <c r="AM60" i="25" s="1"/>
  <c r="O60" i="25" s="1"/>
  <c r="AH60" i="25"/>
  <c r="Y60" i="25"/>
  <c r="X60" i="25"/>
  <c r="W60" i="25"/>
  <c r="V60" i="25"/>
  <c r="U60" i="25"/>
  <c r="S60" i="25"/>
  <c r="R60" i="25"/>
  <c r="AP60" i="25" s="1"/>
  <c r="AI59" i="25"/>
  <c r="AM59" i="25" s="1"/>
  <c r="O59" i="25" s="1"/>
  <c r="AH59" i="25"/>
  <c r="Y59" i="25"/>
  <c r="X59" i="25"/>
  <c r="W59" i="25"/>
  <c r="V59" i="25"/>
  <c r="U59" i="25"/>
  <c r="S59" i="25"/>
  <c r="R59" i="25"/>
  <c r="AP59" i="25" s="1"/>
  <c r="AI58" i="25"/>
  <c r="AM58" i="25" s="1"/>
  <c r="O58" i="25" s="1"/>
  <c r="AH58" i="25"/>
  <c r="Y58" i="25"/>
  <c r="X58" i="25"/>
  <c r="W58" i="25"/>
  <c r="V58" i="25"/>
  <c r="U58" i="25"/>
  <c r="S58" i="25"/>
  <c r="R58" i="25"/>
  <c r="AP58" i="25" s="1"/>
  <c r="AI57" i="25"/>
  <c r="AM57" i="25" s="1"/>
  <c r="O57" i="25" s="1"/>
  <c r="AH57" i="25"/>
  <c r="Y57" i="25"/>
  <c r="X57" i="25"/>
  <c r="W57" i="25"/>
  <c r="V57" i="25"/>
  <c r="U57" i="25"/>
  <c r="S57" i="25"/>
  <c r="R57" i="25"/>
  <c r="AP57" i="25" s="1"/>
  <c r="AI56" i="25"/>
  <c r="AM56" i="25" s="1"/>
  <c r="O56" i="25" s="1"/>
  <c r="AH56" i="25"/>
  <c r="Y56" i="25"/>
  <c r="X56" i="25"/>
  <c r="W56" i="25"/>
  <c r="V56" i="25"/>
  <c r="U56" i="25"/>
  <c r="S56" i="25"/>
  <c r="R56" i="25"/>
  <c r="AP56" i="25" s="1"/>
  <c r="AI55" i="25"/>
  <c r="AM55" i="25" s="1"/>
  <c r="O55" i="25" s="1"/>
  <c r="AH55" i="25"/>
  <c r="Y55" i="25"/>
  <c r="X55" i="25"/>
  <c r="W55" i="25"/>
  <c r="V55" i="25"/>
  <c r="U55" i="25"/>
  <c r="S55" i="25"/>
  <c r="R55" i="25"/>
  <c r="AP55" i="25" s="1"/>
  <c r="AI54" i="25"/>
  <c r="AM54" i="25" s="1"/>
  <c r="O54" i="25" s="1"/>
  <c r="AH54" i="25"/>
  <c r="Y54" i="25"/>
  <c r="X54" i="25"/>
  <c r="W54" i="25"/>
  <c r="V54" i="25"/>
  <c r="U54" i="25"/>
  <c r="S54" i="25"/>
  <c r="R54" i="25"/>
  <c r="AP54" i="25" s="1"/>
  <c r="AI53" i="25"/>
  <c r="AK53" i="25" s="1"/>
  <c r="AH53" i="25"/>
  <c r="Y53" i="25"/>
  <c r="X53" i="25"/>
  <c r="W53" i="25"/>
  <c r="V53" i="25"/>
  <c r="U53" i="25"/>
  <c r="S53" i="25"/>
  <c r="R53" i="25"/>
  <c r="AP53" i="25" s="1"/>
  <c r="AI52" i="25"/>
  <c r="AK52" i="25" s="1"/>
  <c r="AH52" i="25"/>
  <c r="Y52" i="25"/>
  <c r="X52" i="25"/>
  <c r="W52" i="25"/>
  <c r="V52" i="25"/>
  <c r="U52" i="25"/>
  <c r="S52" i="25"/>
  <c r="R52" i="25"/>
  <c r="AP52" i="25" s="1"/>
  <c r="AI51" i="25"/>
  <c r="AK51" i="25" s="1"/>
  <c r="AH51" i="25"/>
  <c r="Y51" i="25"/>
  <c r="X51" i="25"/>
  <c r="W51" i="25"/>
  <c r="V51" i="25"/>
  <c r="U51" i="25"/>
  <c r="S51" i="25"/>
  <c r="R51" i="25"/>
  <c r="AP51" i="25" s="1"/>
  <c r="AI50" i="25"/>
  <c r="AK50" i="25" s="1"/>
  <c r="AH50" i="25"/>
  <c r="Y50" i="25"/>
  <c r="X50" i="25"/>
  <c r="W50" i="25"/>
  <c r="V50" i="25"/>
  <c r="U50" i="25"/>
  <c r="S50" i="25"/>
  <c r="R50" i="25"/>
  <c r="AP50" i="25" s="1"/>
  <c r="AI49" i="25"/>
  <c r="AK49" i="25" s="1"/>
  <c r="AH49" i="25"/>
  <c r="Y49" i="25"/>
  <c r="X49" i="25"/>
  <c r="W49" i="25"/>
  <c r="V49" i="25"/>
  <c r="U49" i="25"/>
  <c r="S49" i="25"/>
  <c r="R49" i="25"/>
  <c r="AP49" i="25" s="1"/>
  <c r="AI48" i="25"/>
  <c r="AK48" i="25" s="1"/>
  <c r="AH48" i="25"/>
  <c r="Y48" i="25"/>
  <c r="X48" i="25"/>
  <c r="W48" i="25"/>
  <c r="V48" i="25"/>
  <c r="U48" i="25"/>
  <c r="S48" i="25"/>
  <c r="R48" i="25"/>
  <c r="AP48" i="25" s="1"/>
  <c r="AI47" i="25"/>
  <c r="AH47" i="25"/>
  <c r="Y47" i="25"/>
  <c r="X47" i="25"/>
  <c r="W47" i="25"/>
  <c r="V47" i="25"/>
  <c r="U47" i="25"/>
  <c r="S47" i="25"/>
  <c r="R47" i="25"/>
  <c r="AP47" i="25" s="1"/>
  <c r="AI46" i="25"/>
  <c r="AK46" i="25" s="1"/>
  <c r="AH46" i="25"/>
  <c r="Y46" i="25"/>
  <c r="X46" i="25"/>
  <c r="W46" i="25"/>
  <c r="V46" i="25"/>
  <c r="U46" i="25"/>
  <c r="S46" i="25"/>
  <c r="R46" i="25"/>
  <c r="AP46" i="25" s="1"/>
  <c r="AI45" i="25"/>
  <c r="AK45" i="25" s="1"/>
  <c r="AH45" i="25"/>
  <c r="Y45" i="25"/>
  <c r="X45" i="25"/>
  <c r="W45" i="25"/>
  <c r="V45" i="25"/>
  <c r="U45" i="25"/>
  <c r="S45" i="25"/>
  <c r="R45" i="25"/>
  <c r="AP45" i="25" s="1"/>
  <c r="AI44" i="25"/>
  <c r="AK44" i="25" s="1"/>
  <c r="AH44" i="25"/>
  <c r="Y44" i="25"/>
  <c r="X44" i="25"/>
  <c r="W44" i="25"/>
  <c r="V44" i="25"/>
  <c r="U44" i="25"/>
  <c r="S44" i="25"/>
  <c r="R44" i="25"/>
  <c r="AP44" i="25" s="1"/>
  <c r="AI43" i="25"/>
  <c r="AH43" i="25"/>
  <c r="Y43" i="25"/>
  <c r="X43" i="25"/>
  <c r="W43" i="25"/>
  <c r="V43" i="25"/>
  <c r="U43" i="25"/>
  <c r="S43" i="25"/>
  <c r="R43" i="25"/>
  <c r="AP43" i="25" s="1"/>
  <c r="AI42" i="25"/>
  <c r="AK42" i="25" s="1"/>
  <c r="AH42" i="25"/>
  <c r="Y42" i="25"/>
  <c r="X42" i="25"/>
  <c r="W42" i="25"/>
  <c r="V42" i="25"/>
  <c r="U42" i="25"/>
  <c r="S42" i="25"/>
  <c r="R42" i="25"/>
  <c r="AP42" i="25" s="1"/>
  <c r="AI41" i="25"/>
  <c r="AK41" i="25" s="1"/>
  <c r="AH41" i="25"/>
  <c r="Y41" i="25"/>
  <c r="X41" i="25"/>
  <c r="W41" i="25"/>
  <c r="V41" i="25"/>
  <c r="U41" i="25"/>
  <c r="S41" i="25"/>
  <c r="R41" i="25"/>
  <c r="AP41" i="25" s="1"/>
  <c r="AI40" i="25"/>
  <c r="AK40" i="25" s="1"/>
  <c r="AH40" i="25"/>
  <c r="Y40" i="25"/>
  <c r="X40" i="25"/>
  <c r="W40" i="25"/>
  <c r="V40" i="25"/>
  <c r="U40" i="25"/>
  <c r="S40" i="25"/>
  <c r="R40" i="25"/>
  <c r="AP40" i="25" s="1"/>
  <c r="AI39" i="25"/>
  <c r="AH39" i="25"/>
  <c r="Y39" i="25"/>
  <c r="X39" i="25"/>
  <c r="W39" i="25"/>
  <c r="V39" i="25"/>
  <c r="U39" i="25"/>
  <c r="S39" i="25"/>
  <c r="R39" i="25"/>
  <c r="AP39" i="25" s="1"/>
  <c r="AI38" i="25"/>
  <c r="AK38" i="25" s="1"/>
  <c r="AH38" i="25"/>
  <c r="Y38" i="25"/>
  <c r="X38" i="25"/>
  <c r="W38" i="25"/>
  <c r="V38" i="25"/>
  <c r="U38" i="25"/>
  <c r="S38" i="25"/>
  <c r="R38" i="25"/>
  <c r="AP38" i="25" s="1"/>
  <c r="AI37" i="25"/>
  <c r="AK37" i="25" s="1"/>
  <c r="AH37" i="25"/>
  <c r="Y37" i="25"/>
  <c r="X37" i="25"/>
  <c r="W37" i="25"/>
  <c r="V37" i="25"/>
  <c r="U37" i="25"/>
  <c r="S37" i="25"/>
  <c r="R37" i="25"/>
  <c r="AP37" i="25" s="1"/>
  <c r="AI36" i="25"/>
  <c r="AK36" i="25" s="1"/>
  <c r="AH36" i="25"/>
  <c r="Y36" i="25"/>
  <c r="X36" i="25"/>
  <c r="W36" i="25"/>
  <c r="V36" i="25"/>
  <c r="U36" i="25"/>
  <c r="S36" i="25"/>
  <c r="R36" i="25"/>
  <c r="AP36" i="25" s="1"/>
  <c r="AI35" i="25"/>
  <c r="AH35" i="25"/>
  <c r="Y35" i="25"/>
  <c r="X35" i="25"/>
  <c r="W35" i="25"/>
  <c r="V35" i="25"/>
  <c r="U35" i="25"/>
  <c r="S35" i="25"/>
  <c r="R35" i="25"/>
  <c r="AP35" i="25" s="1"/>
  <c r="AI34" i="25"/>
  <c r="AK34" i="25" s="1"/>
  <c r="AH34" i="25"/>
  <c r="Y34" i="25"/>
  <c r="X34" i="25"/>
  <c r="W34" i="25"/>
  <c r="V34" i="25"/>
  <c r="U34" i="25"/>
  <c r="S34" i="25"/>
  <c r="R34" i="25"/>
  <c r="AP34" i="25" s="1"/>
  <c r="AI33" i="25"/>
  <c r="AH33" i="25"/>
  <c r="Y33" i="25"/>
  <c r="X33" i="25"/>
  <c r="W33" i="25"/>
  <c r="V33" i="25"/>
  <c r="U33" i="25"/>
  <c r="S33" i="25"/>
  <c r="R33" i="25"/>
  <c r="AP33" i="25" s="1"/>
  <c r="AI32" i="25"/>
  <c r="AH32" i="25"/>
  <c r="Y32" i="25"/>
  <c r="X32" i="25"/>
  <c r="W32" i="25"/>
  <c r="V32" i="25"/>
  <c r="U32" i="25"/>
  <c r="S32" i="25"/>
  <c r="R32" i="25"/>
  <c r="AP32" i="25" s="1"/>
  <c r="AI31" i="25"/>
  <c r="AH31" i="25"/>
  <c r="Y31" i="25"/>
  <c r="X31" i="25"/>
  <c r="W31" i="25"/>
  <c r="V31" i="25"/>
  <c r="U31" i="25"/>
  <c r="S31" i="25"/>
  <c r="R31" i="25"/>
  <c r="AP31" i="25" s="1"/>
  <c r="AI30" i="25"/>
  <c r="AK30" i="25" s="1"/>
  <c r="AH30" i="25"/>
  <c r="Y30" i="25"/>
  <c r="X30" i="25"/>
  <c r="W30" i="25"/>
  <c r="V30" i="25"/>
  <c r="U30" i="25"/>
  <c r="S30" i="25"/>
  <c r="R30" i="25"/>
  <c r="AP30" i="25" s="1"/>
  <c r="AI29" i="25"/>
  <c r="AH29" i="25"/>
  <c r="Y29" i="25"/>
  <c r="X29" i="25"/>
  <c r="W29" i="25"/>
  <c r="V29" i="25"/>
  <c r="U29" i="25"/>
  <c r="S29" i="25"/>
  <c r="R29" i="25"/>
  <c r="AP29" i="25" s="1"/>
  <c r="AI28" i="25"/>
  <c r="AK28" i="25" s="1"/>
  <c r="AH28" i="25"/>
  <c r="Y28" i="25"/>
  <c r="X28" i="25"/>
  <c r="W28" i="25"/>
  <c r="V28" i="25"/>
  <c r="U28" i="25"/>
  <c r="S28" i="25"/>
  <c r="R28" i="25"/>
  <c r="AP28" i="25" s="1"/>
  <c r="AI27" i="25"/>
  <c r="AH27" i="25"/>
  <c r="Y27" i="25"/>
  <c r="X27" i="25"/>
  <c r="W27" i="25"/>
  <c r="V27" i="25"/>
  <c r="U27" i="25"/>
  <c r="S27" i="25"/>
  <c r="R27" i="25"/>
  <c r="AP27" i="25" s="1"/>
  <c r="AI26" i="25"/>
  <c r="AK26" i="25" s="1"/>
  <c r="AH26" i="25"/>
  <c r="Y26" i="25"/>
  <c r="X26" i="25"/>
  <c r="W26" i="25"/>
  <c r="V26" i="25"/>
  <c r="U26" i="25"/>
  <c r="S26" i="25"/>
  <c r="R26" i="25"/>
  <c r="AP26" i="25" s="1"/>
  <c r="AI25" i="25"/>
  <c r="AH25" i="25"/>
  <c r="Y25" i="25"/>
  <c r="X25" i="25"/>
  <c r="W25" i="25"/>
  <c r="V25" i="25"/>
  <c r="U25" i="25"/>
  <c r="S25" i="25"/>
  <c r="R25" i="25"/>
  <c r="AP25" i="25" s="1"/>
  <c r="AI24" i="25"/>
  <c r="AK24" i="25" s="1"/>
  <c r="AH24" i="25"/>
  <c r="Y24" i="25"/>
  <c r="X24" i="25"/>
  <c r="W24" i="25"/>
  <c r="V24" i="25"/>
  <c r="U24" i="25"/>
  <c r="S24" i="25"/>
  <c r="R24" i="25"/>
  <c r="AP24" i="25" s="1"/>
  <c r="AI23" i="25"/>
  <c r="AH23" i="25"/>
  <c r="Y23" i="25"/>
  <c r="X23" i="25"/>
  <c r="W23" i="25"/>
  <c r="V23" i="25"/>
  <c r="U23" i="25"/>
  <c r="S23" i="25"/>
  <c r="R23" i="25"/>
  <c r="AP23" i="25" s="1"/>
  <c r="AI22" i="25"/>
  <c r="AM22" i="25" s="1"/>
  <c r="O22" i="25" s="1"/>
  <c r="AH22" i="25"/>
  <c r="Y22" i="25"/>
  <c r="X22" i="25"/>
  <c r="W22" i="25"/>
  <c r="V22" i="25"/>
  <c r="U22" i="25"/>
  <c r="S22" i="25"/>
  <c r="R22" i="25"/>
  <c r="AP22" i="25" s="1"/>
  <c r="AI21" i="25"/>
  <c r="AM21" i="25" s="1"/>
  <c r="O21" i="25" s="1"/>
  <c r="AH21" i="25"/>
  <c r="Y21" i="25"/>
  <c r="X21" i="25"/>
  <c r="W21" i="25"/>
  <c r="V21" i="25"/>
  <c r="U21" i="25"/>
  <c r="S21" i="25"/>
  <c r="R21" i="25"/>
  <c r="AP21" i="25" s="1"/>
  <c r="AI20" i="25"/>
  <c r="AK20" i="25" s="1"/>
  <c r="AH20" i="25"/>
  <c r="Y20" i="25"/>
  <c r="X20" i="25"/>
  <c r="W20" i="25"/>
  <c r="V20" i="25"/>
  <c r="U20" i="25"/>
  <c r="S20" i="25"/>
  <c r="R20" i="25"/>
  <c r="AP20" i="25" s="1"/>
  <c r="AI19" i="25"/>
  <c r="AM19" i="25" s="1"/>
  <c r="O19" i="25" s="1"/>
  <c r="AH19" i="25"/>
  <c r="Y19" i="25"/>
  <c r="X19" i="25"/>
  <c r="W19" i="25"/>
  <c r="V19" i="25"/>
  <c r="U19" i="25"/>
  <c r="S19" i="25"/>
  <c r="R19" i="25"/>
  <c r="AP19" i="25" s="1"/>
  <c r="AI18" i="25"/>
  <c r="AM18" i="25" s="1"/>
  <c r="O18" i="25" s="1"/>
  <c r="AH18" i="25"/>
  <c r="Y18" i="25"/>
  <c r="X18" i="25"/>
  <c r="W18" i="25"/>
  <c r="V18" i="25"/>
  <c r="U18" i="25"/>
  <c r="S18" i="25"/>
  <c r="R18" i="25"/>
  <c r="AP18" i="25" s="1"/>
  <c r="AI17" i="25"/>
  <c r="AM17" i="25" s="1"/>
  <c r="O17" i="25" s="1"/>
  <c r="AH17" i="25"/>
  <c r="X17" i="25"/>
  <c r="W17" i="25"/>
  <c r="V17" i="25"/>
  <c r="U17" i="25"/>
  <c r="S17" i="25"/>
  <c r="R17" i="25"/>
  <c r="AP17" i="25" s="1"/>
  <c r="AI16" i="25"/>
  <c r="AK16" i="25" s="1"/>
  <c r="AH16" i="25"/>
  <c r="U16" i="25"/>
  <c r="R16" i="25"/>
  <c r="AP16" i="25" s="1"/>
  <c r="AI15" i="25"/>
  <c r="AM15" i="25" s="1"/>
  <c r="O15" i="25" s="1"/>
  <c r="AH15" i="25"/>
  <c r="U15" i="25"/>
  <c r="R15" i="25"/>
  <c r="AP15" i="25" s="1"/>
  <c r="AI14" i="25"/>
  <c r="AM14" i="25" s="1"/>
  <c r="O14" i="25" s="1"/>
  <c r="AL14" i="25" s="1"/>
  <c r="BI8" i="26" s="1"/>
  <c r="AH14" i="25"/>
  <c r="U14" i="25"/>
  <c r="R14" i="25"/>
  <c r="AP14" i="25" s="1"/>
  <c r="AI13" i="25"/>
  <c r="AM13" i="25" s="1"/>
  <c r="O13" i="25" s="1"/>
  <c r="AH13" i="25"/>
  <c r="U13" i="25"/>
  <c r="R13" i="25"/>
  <c r="AP13" i="25" s="1"/>
  <c r="AC8" i="25"/>
  <c r="AF8" i="25" s="1"/>
  <c r="I5" i="26"/>
  <c r="J5" i="26"/>
  <c r="I4" i="26"/>
  <c r="J4" i="26"/>
  <c r="I3" i="26"/>
  <c r="J3" i="26"/>
  <c r="L78" i="26" l="1"/>
  <c r="BJ78" i="26"/>
  <c r="BK78" i="26"/>
  <c r="L68" i="26"/>
  <c r="BJ68" i="26"/>
  <c r="BK68" i="26"/>
  <c r="L36" i="26"/>
  <c r="BJ36" i="26"/>
  <c r="BK36" i="26"/>
  <c r="L28" i="26"/>
  <c r="BJ28" i="26"/>
  <c r="BK28" i="26"/>
  <c r="L98" i="26"/>
  <c r="BJ98" i="26"/>
  <c r="BK98" i="26"/>
  <c r="L82" i="26"/>
  <c r="BJ82" i="26"/>
  <c r="BK82" i="26"/>
  <c r="L66" i="26"/>
  <c r="BJ66" i="26"/>
  <c r="BK66" i="26"/>
  <c r="L62" i="26"/>
  <c r="BJ62" i="26"/>
  <c r="BK62" i="26"/>
  <c r="L50" i="26"/>
  <c r="BJ50" i="26"/>
  <c r="BK50" i="26"/>
  <c r="L34" i="26"/>
  <c r="BK34" i="26"/>
  <c r="BJ34" i="26"/>
  <c r="L18" i="26"/>
  <c r="BK18" i="26"/>
  <c r="BJ18" i="26"/>
  <c r="L12" i="26"/>
  <c r="BJ12" i="26"/>
  <c r="BK12" i="26"/>
  <c r="L8" i="26"/>
  <c r="BJ8" i="26"/>
  <c r="BK8" i="26"/>
  <c r="L100" i="26"/>
  <c r="BJ100" i="26"/>
  <c r="BK100" i="26"/>
  <c r="L76" i="26"/>
  <c r="BJ76" i="26"/>
  <c r="BK76" i="26"/>
  <c r="L47" i="26"/>
  <c r="BJ47" i="26"/>
  <c r="BK47" i="26"/>
  <c r="L27" i="26"/>
  <c r="BJ27" i="26"/>
  <c r="BK27" i="26"/>
  <c r="L23" i="26"/>
  <c r="BJ23" i="26"/>
  <c r="BK23" i="26"/>
  <c r="L5" i="26"/>
  <c r="BJ5" i="26"/>
  <c r="BK5" i="26"/>
  <c r="L93" i="26"/>
  <c r="BJ93" i="26"/>
  <c r="BK93" i="26"/>
  <c r="L77" i="26"/>
  <c r="BJ77" i="26"/>
  <c r="BK77" i="26"/>
  <c r="L61" i="26"/>
  <c r="BJ61" i="26"/>
  <c r="BK61" i="26"/>
  <c r="L45" i="26"/>
  <c r="BJ45" i="26"/>
  <c r="BK45" i="26"/>
  <c r="L29" i="26"/>
  <c r="BJ29" i="26"/>
  <c r="BK29" i="26"/>
  <c r="L7" i="26"/>
  <c r="BJ7" i="26"/>
  <c r="BK7" i="26"/>
  <c r="L40" i="26"/>
  <c r="BJ40" i="26"/>
  <c r="BK40" i="26"/>
  <c r="L75" i="26"/>
  <c r="BJ75" i="26"/>
  <c r="BK75" i="26"/>
  <c r="L51" i="26"/>
  <c r="BJ51" i="26"/>
  <c r="BK51" i="26"/>
  <c r="L39" i="26"/>
  <c r="BJ39" i="26"/>
  <c r="BK39" i="26"/>
  <c r="L94" i="26"/>
  <c r="BJ94" i="26"/>
  <c r="BK94" i="26"/>
  <c r="L95" i="26"/>
  <c r="BJ95" i="26"/>
  <c r="BK95" i="26"/>
  <c r="L63" i="26"/>
  <c r="BJ63" i="26"/>
  <c r="BK63" i="26"/>
  <c r="L101" i="26"/>
  <c r="BJ101" i="26"/>
  <c r="BK101" i="26"/>
  <c r="L73" i="26"/>
  <c r="BJ73" i="26"/>
  <c r="BK73" i="26"/>
  <c r="L69" i="26"/>
  <c r="BJ69" i="26"/>
  <c r="BK69" i="26"/>
  <c r="L57" i="26"/>
  <c r="BJ57" i="26"/>
  <c r="BK57" i="26"/>
  <c r="L53" i="26"/>
  <c r="BJ53" i="26"/>
  <c r="BK53" i="26"/>
  <c r="L41" i="26"/>
  <c r="BJ41" i="26"/>
  <c r="BK41" i="26"/>
  <c r="L37" i="26"/>
  <c r="BJ37" i="26"/>
  <c r="BK37" i="26"/>
  <c r="L25" i="26"/>
  <c r="BJ25" i="26"/>
  <c r="BK25" i="26"/>
  <c r="L21" i="26"/>
  <c r="BJ21" i="26"/>
  <c r="BK21" i="26"/>
  <c r="L88" i="26"/>
  <c r="BJ88" i="26"/>
  <c r="BK88" i="26"/>
  <c r="L64" i="26"/>
  <c r="BJ64" i="26"/>
  <c r="BK64" i="26"/>
  <c r="L32" i="26"/>
  <c r="BJ32" i="26"/>
  <c r="BK32" i="26"/>
  <c r="L99" i="26"/>
  <c r="BJ99" i="26"/>
  <c r="BK99" i="26"/>
  <c r="L67" i="26"/>
  <c r="BJ67" i="26"/>
  <c r="BK67" i="26"/>
  <c r="L31" i="26"/>
  <c r="BJ31" i="26"/>
  <c r="BK31" i="26"/>
  <c r="L86" i="26"/>
  <c r="BJ86" i="26"/>
  <c r="BK86" i="26"/>
  <c r="L70" i="26"/>
  <c r="BJ70" i="26"/>
  <c r="BK70" i="26"/>
  <c r="L54" i="26"/>
  <c r="BJ54" i="26"/>
  <c r="BK54" i="26"/>
  <c r="L38" i="26"/>
  <c r="BK38" i="26"/>
  <c r="BJ38" i="26"/>
  <c r="L22" i="26"/>
  <c r="BK22" i="26"/>
  <c r="BJ22" i="26"/>
  <c r="L84" i="26"/>
  <c r="BJ84" i="26"/>
  <c r="BK84" i="26"/>
  <c r="L52" i="26"/>
  <c r="BJ52" i="26"/>
  <c r="BK52" i="26"/>
  <c r="L44" i="26"/>
  <c r="BJ44" i="26"/>
  <c r="BK44" i="26"/>
  <c r="L20" i="26"/>
  <c r="BJ20" i="26"/>
  <c r="BK20" i="26"/>
  <c r="L6" i="26"/>
  <c r="BJ6" i="26"/>
  <c r="BK6" i="26"/>
  <c r="L87" i="26"/>
  <c r="BJ87" i="26"/>
  <c r="BK87" i="26"/>
  <c r="L79" i="26"/>
  <c r="BJ79" i="26"/>
  <c r="BK79" i="26"/>
  <c r="L55" i="26"/>
  <c r="BJ55" i="26"/>
  <c r="BK55" i="26"/>
  <c r="L35" i="26"/>
  <c r="BJ35" i="26"/>
  <c r="BK35" i="26"/>
  <c r="L97" i="26"/>
  <c r="BJ97" i="26"/>
  <c r="BK97" i="26"/>
  <c r="L81" i="26"/>
  <c r="BJ81" i="26"/>
  <c r="BK81" i="26"/>
  <c r="L65" i="26"/>
  <c r="BJ65" i="26"/>
  <c r="BK65" i="26"/>
  <c r="L49" i="26"/>
  <c r="BJ49" i="26"/>
  <c r="BK49" i="26"/>
  <c r="L33" i="26"/>
  <c r="BJ33" i="26"/>
  <c r="BK33" i="26"/>
  <c r="L17" i="26"/>
  <c r="BJ17" i="26"/>
  <c r="BK17" i="26"/>
  <c r="L11" i="26"/>
  <c r="BJ11" i="26"/>
  <c r="BK11" i="26"/>
  <c r="L80" i="26"/>
  <c r="BJ80" i="26"/>
  <c r="BK80" i="26"/>
  <c r="L72" i="26"/>
  <c r="BJ72" i="26"/>
  <c r="BK72" i="26"/>
  <c r="L48" i="26"/>
  <c r="BJ48" i="26"/>
  <c r="BK48" i="26"/>
  <c r="L16" i="26"/>
  <c r="BJ16" i="26"/>
  <c r="BK16" i="26"/>
  <c r="L83" i="26"/>
  <c r="BJ83" i="26"/>
  <c r="BK83" i="26"/>
  <c r="L59" i="26"/>
  <c r="BJ59" i="26"/>
  <c r="BK59" i="26"/>
  <c r="L19" i="26"/>
  <c r="BJ19" i="26"/>
  <c r="BK19" i="26"/>
  <c r="L46" i="26"/>
  <c r="BJ46" i="26"/>
  <c r="BK46" i="26"/>
  <c r="L30" i="26"/>
  <c r="BK30" i="26"/>
  <c r="BJ30" i="26"/>
  <c r="L10" i="26"/>
  <c r="BK10" i="26"/>
  <c r="BJ10" i="26"/>
  <c r="L71" i="26"/>
  <c r="BJ71" i="26"/>
  <c r="BK71" i="26"/>
  <c r="L15" i="26"/>
  <c r="BJ15" i="26"/>
  <c r="BK15" i="26"/>
  <c r="L89" i="26"/>
  <c r="BJ89" i="26"/>
  <c r="BK89" i="26"/>
  <c r="L85" i="26"/>
  <c r="BJ85" i="26"/>
  <c r="BK85" i="26"/>
  <c r="L90" i="26"/>
  <c r="BJ90" i="26"/>
  <c r="BK90" i="26"/>
  <c r="L74" i="26"/>
  <c r="BJ74" i="26"/>
  <c r="BK74" i="26"/>
  <c r="L58" i="26"/>
  <c r="BJ58" i="26"/>
  <c r="BK58" i="26"/>
  <c r="L42" i="26"/>
  <c r="BJ42" i="26"/>
  <c r="BK42" i="26"/>
  <c r="L26" i="26"/>
  <c r="BK26" i="26"/>
  <c r="BJ26" i="26"/>
  <c r="L92" i="26"/>
  <c r="BJ92" i="26"/>
  <c r="BK92" i="26"/>
  <c r="L60" i="26"/>
  <c r="BJ60" i="26"/>
  <c r="BK60" i="26"/>
  <c r="L43" i="26"/>
  <c r="BJ43" i="26"/>
  <c r="BK43" i="26"/>
  <c r="L96" i="26"/>
  <c r="BJ96" i="26"/>
  <c r="BK96" i="26"/>
  <c r="L56" i="26"/>
  <c r="BJ56" i="26"/>
  <c r="BK56" i="26"/>
  <c r="L24" i="26"/>
  <c r="BJ24" i="26"/>
  <c r="BK24" i="26"/>
  <c r="L91" i="26"/>
  <c r="BJ91" i="26"/>
  <c r="BK91" i="26"/>
  <c r="L9" i="26"/>
  <c r="BJ9" i="26"/>
  <c r="BK9" i="26"/>
  <c r="L4" i="26"/>
  <c r="BJ4" i="26"/>
  <c r="BK4" i="26"/>
  <c r="L3" i="26"/>
  <c r="BJ3" i="26"/>
  <c r="BK3" i="26"/>
  <c r="AC29" i="25"/>
  <c r="AB29" i="25"/>
  <c r="AC33" i="25"/>
  <c r="AB33" i="25"/>
  <c r="AC45" i="25"/>
  <c r="AB45" i="25"/>
  <c r="AC61" i="25"/>
  <c r="AB61" i="25"/>
  <c r="AC65" i="25"/>
  <c r="AB65" i="25"/>
  <c r="AC73" i="25"/>
  <c r="AB73" i="25"/>
  <c r="AC81" i="25"/>
  <c r="AB81" i="25"/>
  <c r="AC85" i="25"/>
  <c r="AB85" i="25"/>
  <c r="AC97" i="25"/>
  <c r="AB97" i="25"/>
  <c r="AC20" i="25"/>
  <c r="AB20" i="25"/>
  <c r="AC24" i="25"/>
  <c r="AB24" i="25"/>
  <c r="AC28" i="25"/>
  <c r="AB28" i="25"/>
  <c r="AC32" i="25"/>
  <c r="AB32" i="25"/>
  <c r="AC36" i="25"/>
  <c r="AB36" i="25"/>
  <c r="AC40" i="25"/>
  <c r="AB40" i="25"/>
  <c r="AB44" i="25"/>
  <c r="AC44" i="25"/>
  <c r="AB48" i="25"/>
  <c r="AC48" i="25"/>
  <c r="AB52" i="25"/>
  <c r="AC52" i="25"/>
  <c r="AB56" i="25"/>
  <c r="AC56" i="25"/>
  <c r="AB60" i="25"/>
  <c r="AC60" i="25"/>
  <c r="AB64" i="25"/>
  <c r="AC64" i="25"/>
  <c r="AB68" i="25"/>
  <c r="AC68" i="25"/>
  <c r="AB72" i="25"/>
  <c r="AC72" i="25"/>
  <c r="AB76" i="25"/>
  <c r="AC76" i="25"/>
  <c r="AB80" i="25"/>
  <c r="AC80" i="25"/>
  <c r="AB84" i="25"/>
  <c r="AC84" i="25"/>
  <c r="AB88" i="25"/>
  <c r="AC88" i="25"/>
  <c r="AB92" i="25"/>
  <c r="AC92" i="25"/>
  <c r="AB96" i="25"/>
  <c r="AC96" i="25"/>
  <c r="AB100" i="25"/>
  <c r="AC100" i="25"/>
  <c r="AB104" i="25"/>
  <c r="AC104" i="25"/>
  <c r="AC21" i="25"/>
  <c r="AB21" i="25"/>
  <c r="AC25" i="25"/>
  <c r="AB25" i="25"/>
  <c r="AC37" i="25"/>
  <c r="AB37" i="25"/>
  <c r="AC49" i="25"/>
  <c r="AB49" i="25"/>
  <c r="AC57" i="25"/>
  <c r="AB57" i="25"/>
  <c r="AC69" i="25"/>
  <c r="AB69" i="25"/>
  <c r="AB30" i="25"/>
  <c r="AC30" i="25"/>
  <c r="AB46" i="25"/>
  <c r="AC46" i="25"/>
  <c r="AB50" i="25"/>
  <c r="AC50" i="25"/>
  <c r="AB54" i="25"/>
  <c r="AC54" i="25"/>
  <c r="AB58" i="25"/>
  <c r="AC58" i="25"/>
  <c r="AB62" i="25"/>
  <c r="AC62" i="25"/>
  <c r="AB66" i="25"/>
  <c r="AC66" i="25"/>
  <c r="AB70" i="25"/>
  <c r="AC70" i="25"/>
  <c r="AB74" i="25"/>
  <c r="AC74" i="25"/>
  <c r="AB78" i="25"/>
  <c r="AC78" i="25"/>
  <c r="AB82" i="25"/>
  <c r="AC82" i="25"/>
  <c r="AB86" i="25"/>
  <c r="AC86" i="25"/>
  <c r="AB90" i="25"/>
  <c r="AC90" i="25"/>
  <c r="AB94" i="25"/>
  <c r="AC94" i="25"/>
  <c r="AB98" i="25"/>
  <c r="AC98" i="25"/>
  <c r="AB102" i="25"/>
  <c r="AC102" i="25"/>
  <c r="AB106" i="25"/>
  <c r="AC106" i="25"/>
  <c r="AC41" i="25"/>
  <c r="AB41" i="25"/>
  <c r="AC53" i="25"/>
  <c r="AB53" i="25"/>
  <c r="AC77" i="25"/>
  <c r="AB77" i="25"/>
  <c r="AC89" i="25"/>
  <c r="AB89" i="25"/>
  <c r="AC93" i="25"/>
  <c r="AB93" i="25"/>
  <c r="AC101" i="25"/>
  <c r="AB101" i="25"/>
  <c r="AC105" i="25"/>
  <c r="AB105" i="25"/>
  <c r="AB18" i="25"/>
  <c r="AC18" i="25"/>
  <c r="AB22" i="25"/>
  <c r="AC22" i="25"/>
  <c r="AB26" i="25"/>
  <c r="AC26" i="25"/>
  <c r="AB34" i="25"/>
  <c r="AC34" i="25"/>
  <c r="AB38" i="25"/>
  <c r="AC38" i="25"/>
  <c r="AB42" i="25"/>
  <c r="AC42" i="25"/>
  <c r="AC19" i="25"/>
  <c r="AB19" i="25"/>
  <c r="AC23" i="25"/>
  <c r="AB23" i="25"/>
  <c r="AC27" i="25"/>
  <c r="AB27" i="25"/>
  <c r="AC31" i="25"/>
  <c r="AB31" i="25"/>
  <c r="AC35" i="25"/>
  <c r="AB35" i="25"/>
  <c r="AC39" i="25"/>
  <c r="AB39" i="25"/>
  <c r="AC43" i="25"/>
  <c r="AB43" i="25"/>
  <c r="AC47" i="25"/>
  <c r="AB47" i="25"/>
  <c r="AC51" i="25"/>
  <c r="AB51" i="25"/>
  <c r="AC55" i="25"/>
  <c r="AB55" i="25"/>
  <c r="AC59" i="25"/>
  <c r="AB59" i="25"/>
  <c r="AC63" i="25"/>
  <c r="AB63" i="25"/>
  <c r="AC67" i="25"/>
  <c r="AB67" i="25"/>
  <c r="AC71" i="25"/>
  <c r="AB71" i="25"/>
  <c r="AC75" i="25"/>
  <c r="AB75" i="25"/>
  <c r="AC79" i="25"/>
  <c r="AB79" i="25"/>
  <c r="AC83" i="25"/>
  <c r="AB83" i="25"/>
  <c r="AC87" i="25"/>
  <c r="AB87" i="25"/>
  <c r="AC91" i="25"/>
  <c r="AB91" i="25"/>
  <c r="AC95" i="25"/>
  <c r="AB95" i="25"/>
  <c r="AC99" i="25"/>
  <c r="AB99" i="25"/>
  <c r="AC103" i="25"/>
  <c r="AB103" i="25"/>
  <c r="AC107" i="25"/>
  <c r="AB107" i="25"/>
  <c r="AC15" i="25"/>
  <c r="AF15" i="25" s="1"/>
  <c r="AB15" i="25"/>
  <c r="AE15" i="25" s="1"/>
  <c r="AC13" i="25"/>
  <c r="AF13" i="25" s="1"/>
  <c r="AB13" i="25"/>
  <c r="AE13" i="25" s="1"/>
  <c r="AC14" i="25"/>
  <c r="AF14" i="25" s="1"/>
  <c r="AB14" i="25"/>
  <c r="AE14" i="25" s="1"/>
  <c r="AC16" i="25"/>
  <c r="AF16" i="25" s="1"/>
  <c r="AB16" i="25"/>
  <c r="AE16" i="25" s="1"/>
  <c r="AG8" i="25"/>
  <c r="W15" i="25"/>
  <c r="AN102" i="25"/>
  <c r="AN107" i="25"/>
  <c r="AN101" i="25"/>
  <c r="AN106" i="25"/>
  <c r="AN94" i="25"/>
  <c r="AK21" i="25"/>
  <c r="AN23" i="25"/>
  <c r="AN60" i="25"/>
  <c r="AN98" i="25"/>
  <c r="AN15" i="25"/>
  <c r="AN76" i="25"/>
  <c r="AN97" i="25"/>
  <c r="AN47" i="25"/>
  <c r="AN51" i="25"/>
  <c r="AN88" i="25"/>
  <c r="AN19" i="25"/>
  <c r="AN46" i="25"/>
  <c r="AN58" i="25"/>
  <c r="AN63" i="25"/>
  <c r="AN96" i="25"/>
  <c r="AN100" i="25"/>
  <c r="AN104" i="25"/>
  <c r="AN39" i="25"/>
  <c r="AN66" i="25"/>
  <c r="AN93" i="25"/>
  <c r="AN14" i="25"/>
  <c r="B14" i="25" s="1"/>
  <c r="AE8" i="26" s="1"/>
  <c r="AN44" i="25"/>
  <c r="AN78" i="25"/>
  <c r="AN82" i="25"/>
  <c r="AN84" i="25"/>
  <c r="AN90" i="25"/>
  <c r="AN34" i="25"/>
  <c r="AN40" i="25"/>
  <c r="AN48" i="25"/>
  <c r="AN50" i="25"/>
  <c r="AN56" i="25"/>
  <c r="AN74" i="25"/>
  <c r="AN77" i="25"/>
  <c r="AN81" i="25"/>
  <c r="AN83" i="25"/>
  <c r="AN91" i="25"/>
  <c r="AN95" i="25"/>
  <c r="AN99" i="25"/>
  <c r="AN103" i="25"/>
  <c r="AN64" i="25"/>
  <c r="AN68" i="25"/>
  <c r="AN70" i="25"/>
  <c r="AN105" i="25"/>
  <c r="AK17" i="25"/>
  <c r="AN18" i="25"/>
  <c r="AM24" i="25"/>
  <c r="O24" i="25" s="1"/>
  <c r="AN41" i="25"/>
  <c r="AM48" i="25"/>
  <c r="O48" i="25" s="1"/>
  <c r="AN27" i="25"/>
  <c r="AN43" i="25"/>
  <c r="AN54" i="25"/>
  <c r="AN61" i="25"/>
  <c r="AN72" i="25"/>
  <c r="AN79" i="25"/>
  <c r="AN86" i="25"/>
  <c r="AN92" i="25"/>
  <c r="AN62" i="25"/>
  <c r="AN65" i="25"/>
  <c r="AN80" i="25"/>
  <c r="AN89" i="25"/>
  <c r="AK19" i="25"/>
  <c r="AN20" i="25"/>
  <c r="AN21" i="25"/>
  <c r="AN25" i="25"/>
  <c r="AN28" i="25"/>
  <c r="AM30" i="25"/>
  <c r="O30" i="25" s="1"/>
  <c r="AN31" i="25"/>
  <c r="AM34" i="25"/>
  <c r="O34" i="25" s="1"/>
  <c r="AM40" i="25"/>
  <c r="O40" i="25" s="1"/>
  <c r="AM44" i="25"/>
  <c r="O44" i="25" s="1"/>
  <c r="AN53" i="25"/>
  <c r="AN55" i="25"/>
  <c r="AN69" i="25"/>
  <c r="AN71" i="25"/>
  <c r="AN85" i="25"/>
  <c r="AN87" i="25"/>
  <c r="AN52" i="25"/>
  <c r="AN57" i="25"/>
  <c r="AN73" i="25"/>
  <c r="AK15" i="25"/>
  <c r="AN17" i="25"/>
  <c r="AM28" i="25"/>
  <c r="O28" i="25" s="1"/>
  <c r="AN32" i="25"/>
  <c r="AN38" i="25"/>
  <c r="AN49" i="25"/>
  <c r="AM26" i="25"/>
  <c r="O26" i="25" s="1"/>
  <c r="AN30" i="25"/>
  <c r="AM42" i="25"/>
  <c r="O42" i="25" s="1"/>
  <c r="AM50" i="25"/>
  <c r="O50" i="25" s="1"/>
  <c r="AN22" i="25"/>
  <c r="AN35" i="25"/>
  <c r="AM36" i="25"/>
  <c r="O36" i="25" s="1"/>
  <c r="AN37" i="25"/>
  <c r="AN45" i="25"/>
  <c r="AM46" i="25"/>
  <c r="O46" i="25" s="1"/>
  <c r="AN59" i="25"/>
  <c r="AN67" i="25"/>
  <c r="AN75" i="25"/>
  <c r="AK32" i="25"/>
  <c r="AM32" i="25"/>
  <c r="O32" i="25" s="1"/>
  <c r="AN33" i="25"/>
  <c r="AN36" i="25"/>
  <c r="AM38" i="25"/>
  <c r="O38" i="25" s="1"/>
  <c r="AM52" i="25"/>
  <c r="O52" i="25" s="1"/>
  <c r="AK23" i="25"/>
  <c r="AM23" i="25"/>
  <c r="O23" i="25" s="1"/>
  <c r="AN24" i="25"/>
  <c r="AK31" i="25"/>
  <c r="AM31" i="25"/>
  <c r="O31" i="25" s="1"/>
  <c r="AN42" i="25"/>
  <c r="AK47" i="25"/>
  <c r="AM47" i="25"/>
  <c r="O47" i="25" s="1"/>
  <c r="AK14" i="25"/>
  <c r="AM16" i="25"/>
  <c r="O16" i="25" s="1"/>
  <c r="AL16" i="25" s="1"/>
  <c r="BI10" i="26" s="1"/>
  <c r="AK18" i="25"/>
  <c r="AM20" i="25"/>
  <c r="O20" i="25" s="1"/>
  <c r="AK22" i="25"/>
  <c r="AK29" i="25"/>
  <c r="AM29" i="25"/>
  <c r="O29" i="25" s="1"/>
  <c r="AK27" i="25"/>
  <c r="AM27" i="25"/>
  <c r="O27" i="25" s="1"/>
  <c r="AK35" i="25"/>
  <c r="AM35" i="25"/>
  <c r="O35" i="25" s="1"/>
  <c r="AK39" i="25"/>
  <c r="AM39" i="25"/>
  <c r="O39" i="25" s="1"/>
  <c r="AK43" i="25"/>
  <c r="AM43" i="25"/>
  <c r="O43" i="25" s="1"/>
  <c r="AK25" i="25"/>
  <c r="AM25" i="25"/>
  <c r="O25" i="25" s="1"/>
  <c r="AN26" i="25"/>
  <c r="AN29" i="25"/>
  <c r="AK33" i="25"/>
  <c r="AM33" i="25"/>
  <c r="O33" i="25" s="1"/>
  <c r="AM51" i="25"/>
  <c r="O51" i="25" s="1"/>
  <c r="AM37" i="25"/>
  <c r="O37" i="25" s="1"/>
  <c r="AM41" i="25"/>
  <c r="O41" i="25" s="1"/>
  <c r="AM45" i="25"/>
  <c r="O45" i="25" s="1"/>
  <c r="AM49" i="25"/>
  <c r="O49" i="25" s="1"/>
  <c r="AM53" i="25"/>
  <c r="O53" i="25" s="1"/>
  <c r="AK54" i="25"/>
  <c r="AK55" i="25"/>
  <c r="AK56" i="25"/>
  <c r="AK57" i="25"/>
  <c r="AK58" i="25"/>
  <c r="AK59" i="25"/>
  <c r="AK60" i="25"/>
  <c r="AK61" i="25"/>
  <c r="AK62" i="25"/>
  <c r="AK63" i="25"/>
  <c r="AK64" i="25"/>
  <c r="AK65" i="25"/>
  <c r="AK66" i="25"/>
  <c r="AK67" i="25"/>
  <c r="AK68" i="25"/>
  <c r="AK69" i="25"/>
  <c r="AK70" i="25"/>
  <c r="AK71" i="25"/>
  <c r="AK72" i="25"/>
  <c r="AK73" i="25"/>
  <c r="AK74" i="25"/>
  <c r="AK75" i="25"/>
  <c r="AK76" i="25"/>
  <c r="AK77" i="25"/>
  <c r="AK78" i="25"/>
  <c r="AK79" i="25"/>
  <c r="AK80" i="25"/>
  <c r="AK81" i="25"/>
  <c r="AK82" i="25"/>
  <c r="AK83" i="25"/>
  <c r="AK84" i="25"/>
  <c r="AK85" i="25"/>
  <c r="AK86" i="25"/>
  <c r="AK87" i="25"/>
  <c r="AK88" i="25"/>
  <c r="AK89" i="25"/>
  <c r="AK90" i="25"/>
  <c r="AK91" i="25"/>
  <c r="AK92" i="25"/>
  <c r="AK93" i="25"/>
  <c r="AK94" i="25"/>
  <c r="AK95" i="25"/>
  <c r="AK96" i="25"/>
  <c r="AK97" i="25"/>
  <c r="AK98" i="25"/>
  <c r="AK99" i="25"/>
  <c r="AK100" i="25"/>
  <c r="AK101" i="25"/>
  <c r="AK102" i="25"/>
  <c r="AK103" i="25"/>
  <c r="AK104" i="25"/>
  <c r="AK105" i="25"/>
  <c r="AK106" i="25"/>
  <c r="AK107" i="25"/>
  <c r="AG14" i="25" l="1"/>
  <c r="AG15" i="25"/>
  <c r="AN16" i="25"/>
  <c r="B16" i="25" s="1"/>
  <c r="AE10" i="26" s="1"/>
  <c r="AG16" i="25"/>
  <c r="AG13" i="25"/>
  <c r="B15" i="25"/>
  <c r="AE9" i="26" s="1"/>
  <c r="F56" i="22" l="1"/>
  <c r="J3" i="27" s="1"/>
  <c r="AJ106" i="25"/>
  <c r="AJ102" i="25"/>
  <c r="AJ84" i="25"/>
  <c r="AJ79" i="25"/>
  <c r="AJ72" i="25"/>
  <c r="AJ71" i="25"/>
  <c r="AJ66" i="25"/>
  <c r="AJ64" i="25"/>
  <c r="AJ63" i="25"/>
  <c r="AJ56" i="25"/>
  <c r="AJ55" i="25"/>
  <c r="AJ51" i="25"/>
  <c r="AJ48" i="25"/>
  <c r="AJ47" i="25"/>
  <c r="AJ46" i="25"/>
  <c r="AJ44" i="25"/>
  <c r="AJ43" i="25"/>
  <c r="AJ36" i="25"/>
  <c r="AJ29" i="25"/>
  <c r="AJ25" i="25"/>
  <c r="AJ24" i="25"/>
  <c r="AJ23" i="25"/>
  <c r="AJ20" i="25"/>
  <c r="AJ19" i="25"/>
  <c r="AJ15" i="25"/>
  <c r="AJ91" i="25" l="1"/>
  <c r="AJ52" i="25"/>
  <c r="AJ28" i="25"/>
  <c r="AJ26" i="25"/>
  <c r="AJ34" i="25"/>
  <c r="AJ38" i="25"/>
  <c r="AJ77" i="25"/>
  <c r="AJ18" i="25"/>
  <c r="AJ32" i="25"/>
  <c r="AJ37" i="25"/>
  <c r="AJ53" i="25"/>
  <c r="AJ61" i="25"/>
  <c r="AJ62" i="25"/>
  <c r="AJ76" i="25"/>
  <c r="AJ80" i="25"/>
  <c r="AJ81" i="25"/>
  <c r="AJ82" i="25"/>
  <c r="AJ99" i="25"/>
  <c r="AJ105" i="25"/>
  <c r="AJ27" i="25"/>
  <c r="AJ39" i="25"/>
  <c r="AJ22" i="25"/>
  <c r="AJ33" i="25"/>
  <c r="AJ54" i="25"/>
  <c r="AJ70" i="25"/>
  <c r="AJ86" i="25"/>
  <c r="AJ90" i="25"/>
  <c r="AJ17" i="25"/>
  <c r="AJ21" i="25"/>
  <c r="AJ31" i="25"/>
  <c r="AJ41" i="25"/>
  <c r="AJ42" i="25"/>
  <c r="AJ50" i="25"/>
  <c r="AJ60" i="25"/>
  <c r="AJ65" i="25"/>
  <c r="AJ69" i="25"/>
  <c r="AJ75" i="25"/>
  <c r="AJ85" i="25"/>
  <c r="AJ89" i="25"/>
  <c r="AJ94" i="25"/>
  <c r="AJ95" i="25"/>
  <c r="AJ96" i="25"/>
  <c r="AJ97" i="25"/>
  <c r="AJ98" i="25"/>
  <c r="AJ104" i="25"/>
  <c r="AJ40" i="25"/>
  <c r="AJ45" i="25"/>
  <c r="AJ57" i="25"/>
  <c r="AJ59" i="25"/>
  <c r="AJ68" i="25"/>
  <c r="AJ73" i="25"/>
  <c r="AJ74" i="25"/>
  <c r="AJ78" i="25"/>
  <c r="AJ88" i="25"/>
  <c r="AJ93" i="25"/>
  <c r="AJ103" i="25"/>
  <c r="AJ16" i="25"/>
  <c r="AJ30" i="25"/>
  <c r="AJ35" i="25"/>
  <c r="AJ49" i="25"/>
  <c r="AJ58" i="25"/>
  <c r="AJ67" i="25"/>
  <c r="AJ83" i="25"/>
  <c r="AJ87" i="25"/>
  <c r="AJ92" i="25"/>
  <c r="AJ100" i="25"/>
  <c r="AJ101" i="25"/>
  <c r="AJ107" i="25"/>
  <c r="AJ14" i="25"/>
  <c r="D57" i="22" l="1"/>
  <c r="D59" i="22" l="1"/>
  <c r="D58" i="22"/>
  <c r="AX28" i="25"/>
  <c r="AX27" i="25"/>
  <c r="V16" i="25" s="1"/>
  <c r="D56" i="22"/>
  <c r="W14" i="25" l="1"/>
  <c r="W16" i="25"/>
  <c r="X16" i="25" s="1"/>
  <c r="AF10" i="26" s="1"/>
  <c r="V13" i="25"/>
  <c r="V14" i="25"/>
  <c r="V15" i="25"/>
  <c r="X15" i="25" s="1"/>
  <c r="AF9" i="26" s="1"/>
  <c r="AH7" i="25"/>
  <c r="X14" i="25" l="1"/>
  <c r="AF8" i="26" s="1"/>
  <c r="AI12" i="25"/>
  <c r="AM12" i="25" s="1"/>
  <c r="AI11" i="25"/>
  <c r="AI10" i="25"/>
  <c r="AI9" i="25"/>
  <c r="AI8" i="25"/>
  <c r="AM8" i="25" s="1"/>
  <c r="O8" i="25" s="1"/>
  <c r="AJ8" i="25" s="1"/>
  <c r="AH12" i="25"/>
  <c r="AH11" i="25"/>
  <c r="AD5" i="26" s="1"/>
  <c r="AH10" i="25"/>
  <c r="AD4" i="26" s="1"/>
  <c r="AH9" i="25"/>
  <c r="AD3" i="26" s="1"/>
  <c r="AH8" i="25"/>
  <c r="V10" i="25"/>
  <c r="F58" i="22" l="1"/>
  <c r="L3" i="27" s="1"/>
  <c r="O12" i="25"/>
  <c r="AJ12" i="25" s="1"/>
  <c r="AJ13" i="25"/>
  <c r="AM9" i="25"/>
  <c r="O9" i="25" s="1"/>
  <c r="AJ9" i="25" s="1"/>
  <c r="AM10" i="25"/>
  <c r="AM11" i="25"/>
  <c r="V7" i="25"/>
  <c r="V11" i="25"/>
  <c r="V8" i="25"/>
  <c r="V12" i="25"/>
  <c r="V9" i="25"/>
  <c r="BG3" i="26" l="1"/>
  <c r="AL12" i="25"/>
  <c r="BI6" i="26" s="1"/>
  <c r="AK12" i="25"/>
  <c r="O10" i="25"/>
  <c r="AJ10" i="25" s="1"/>
  <c r="BG4" i="26" s="1"/>
  <c r="O11" i="25"/>
  <c r="AJ11" i="25" s="1"/>
  <c r="AK9" i="25"/>
  <c r="BH3" i="26" s="1"/>
  <c r="AL9" i="25"/>
  <c r="BI3" i="26" s="1"/>
  <c r="AL13" i="25"/>
  <c r="BI7" i="26" s="1"/>
  <c r="AK13" i="25"/>
  <c r="AL10" i="25" l="1"/>
  <c r="BI4" i="26" s="1"/>
  <c r="AK10" i="25"/>
  <c r="BH4" i="26" s="1"/>
  <c r="AL8" i="25"/>
  <c r="AK8" i="25"/>
  <c r="AL11" i="25"/>
  <c r="BI5" i="26" s="1"/>
  <c r="AK11" i="25"/>
  <c r="BH5" i="26" s="1"/>
  <c r="AN13" i="25"/>
  <c r="B13" i="25" s="1"/>
  <c r="AE7" i="26" s="1"/>
  <c r="W13" i="25"/>
  <c r="X13" i="25" s="1"/>
  <c r="AF7" i="26" s="1"/>
  <c r="AN12" i="25"/>
  <c r="B12" i="25" s="1"/>
  <c r="AE6" i="26" s="1"/>
  <c r="W12" i="25"/>
  <c r="X12" i="25" s="1"/>
  <c r="AF6" i="26" s="1"/>
  <c r="AB2" i="26"/>
  <c r="AA2" i="26"/>
  <c r="Z2" i="26"/>
  <c r="Y2" i="26"/>
  <c r="AN8" i="25" l="1"/>
  <c r="W8" i="25"/>
  <c r="X8" i="25" s="1"/>
  <c r="AN11" i="25"/>
  <c r="B11" i="25" s="1"/>
  <c r="AE5" i="26" s="1"/>
  <c r="AN10" i="25"/>
  <c r="B10" i="25" s="1"/>
  <c r="AE4" i="26" s="1"/>
  <c r="AN9" i="25"/>
  <c r="B9" i="25" s="1"/>
  <c r="AE3" i="26" s="1"/>
  <c r="W10" i="25"/>
  <c r="X10" i="25" s="1"/>
  <c r="AF4" i="26" s="1"/>
  <c r="F57" i="22"/>
  <c r="K3" i="27" s="1"/>
  <c r="F59" i="22"/>
  <c r="M3" i="27" s="1"/>
  <c r="W11" i="25"/>
  <c r="X11" i="25" s="1"/>
  <c r="AF5" i="26" s="1"/>
  <c r="W9" i="25"/>
  <c r="X9" i="25" s="1"/>
  <c r="AF3" i="26" s="1"/>
  <c r="U12" i="25" l="1"/>
  <c r="R12" i="25"/>
  <c r="AP12" i="25" s="1"/>
  <c r="U11" i="25"/>
  <c r="AH5" i="26" s="1"/>
  <c r="R11" i="25"/>
  <c r="AP11" i="25" s="1"/>
  <c r="U10" i="25"/>
  <c r="AH4" i="26" s="1"/>
  <c r="R10" i="25"/>
  <c r="AP10" i="25" s="1"/>
  <c r="U9" i="25"/>
  <c r="AH3" i="26" s="1"/>
  <c r="R9" i="25"/>
  <c r="AP9" i="25" s="1"/>
  <c r="R8" i="25"/>
  <c r="AC10" i="25" l="1"/>
  <c r="AF10" i="25" s="1"/>
  <c r="AB10" i="25"/>
  <c r="AE10" i="25" s="1"/>
  <c r="AC11" i="25"/>
  <c r="AF11" i="25" s="1"/>
  <c r="AB11" i="25"/>
  <c r="AE11" i="25" s="1"/>
  <c r="AC9" i="25"/>
  <c r="AF9" i="25" s="1"/>
  <c r="AB9" i="25"/>
  <c r="AE9" i="25" s="1"/>
  <c r="AC12" i="25"/>
  <c r="AF12" i="25" s="1"/>
  <c r="AB12" i="25"/>
  <c r="AE12" i="25" s="1"/>
  <c r="N29" i="22"/>
  <c r="N27" i="22"/>
  <c r="D3" i="27" s="1"/>
  <c r="N26" i="22"/>
  <c r="I3" i="27" s="1"/>
  <c r="N25" i="22"/>
  <c r="G3" i="27" s="1"/>
  <c r="N24" i="22"/>
  <c r="F3" i="27" s="1"/>
  <c r="N23" i="22"/>
  <c r="E3" i="27" s="1"/>
  <c r="AG10" i="25" l="1"/>
  <c r="AG12" i="25"/>
  <c r="AG11" i="25"/>
  <c r="AG9" i="25"/>
  <c r="AF5" i="25"/>
  <c r="AE5" i="25"/>
  <c r="AT4" i="25"/>
  <c r="K5" i="25" l="1"/>
  <c r="AT107" i="25"/>
  <c r="AT106" i="25"/>
  <c r="AT105" i="25"/>
  <c r="AT104" i="25"/>
  <c r="AT103" i="25"/>
  <c r="AT102" i="25"/>
  <c r="AT101" i="25"/>
  <c r="AT100" i="25"/>
  <c r="AT99" i="25"/>
  <c r="AT98" i="25"/>
  <c r="AT97" i="25"/>
  <c r="AT96" i="25"/>
  <c r="AT95" i="25"/>
  <c r="AT94" i="25"/>
  <c r="AT93" i="25"/>
  <c r="AT89" i="25"/>
  <c r="AT85" i="25"/>
  <c r="AT81" i="25"/>
  <c r="AT77" i="25"/>
  <c r="AT73" i="25"/>
  <c r="AT69" i="25"/>
  <c r="AT65" i="25"/>
  <c r="AT61" i="25"/>
  <c r="AT57" i="25"/>
  <c r="AT53" i="25"/>
  <c r="AT50" i="25"/>
  <c r="AT45" i="25"/>
  <c r="AT41" i="25"/>
  <c r="AT40" i="25"/>
  <c r="AT35" i="25"/>
  <c r="AT92" i="25"/>
  <c r="AT88" i="25"/>
  <c r="AT84" i="25"/>
  <c r="AT80" i="25"/>
  <c r="AT76" i="25"/>
  <c r="AT72" i="25"/>
  <c r="AT68" i="25"/>
  <c r="AT64" i="25"/>
  <c r="AT60" i="25"/>
  <c r="AT56" i="25"/>
  <c r="AT52" i="25"/>
  <c r="AT91" i="25"/>
  <c r="AT87" i="25"/>
  <c r="AT83" i="25"/>
  <c r="AT79" i="25"/>
  <c r="AT75" i="25"/>
  <c r="AT71" i="25"/>
  <c r="AT67" i="25"/>
  <c r="AT63" i="25"/>
  <c r="AT59" i="25"/>
  <c r="AT55" i="25"/>
  <c r="AT49" i="25"/>
  <c r="AT46" i="25"/>
  <c r="AT43" i="25"/>
  <c r="AT38" i="25"/>
  <c r="AT33" i="25"/>
  <c r="AT32" i="25"/>
  <c r="AT90" i="25"/>
  <c r="AT86" i="25"/>
  <c r="AT82" i="25"/>
  <c r="AT78" i="25"/>
  <c r="AT74" i="25"/>
  <c r="AT66" i="25"/>
  <c r="AT58" i="25"/>
  <c r="AT47" i="25"/>
  <c r="AT44" i="25"/>
  <c r="AT34" i="25"/>
  <c r="AT30" i="25"/>
  <c r="AT25" i="25"/>
  <c r="AT24" i="25"/>
  <c r="AT20" i="25"/>
  <c r="AT18" i="25"/>
  <c r="AT16" i="25"/>
  <c r="AY10" i="26" s="1"/>
  <c r="AT14" i="25"/>
  <c r="AY8" i="26" s="1"/>
  <c r="AT29" i="25"/>
  <c r="AT28" i="25"/>
  <c r="AT23" i="25"/>
  <c r="AT22" i="25"/>
  <c r="AT70" i="25"/>
  <c r="AT62" i="25"/>
  <c r="AT54" i="25"/>
  <c r="AT51" i="25"/>
  <c r="AT48" i="25"/>
  <c r="AT37" i="25"/>
  <c r="AT36" i="25"/>
  <c r="AT27" i="25"/>
  <c r="AT42" i="25"/>
  <c r="AT39" i="25"/>
  <c r="AT31" i="25"/>
  <c r="AT26" i="25"/>
  <c r="AT21" i="25"/>
  <c r="AT19" i="25"/>
  <c r="AT17" i="25"/>
  <c r="AT15" i="25"/>
  <c r="AY9" i="26" s="1"/>
  <c r="AT13" i="25"/>
  <c r="AY7" i="26" s="1"/>
  <c r="AT11" i="25"/>
  <c r="AY5" i="26" s="1"/>
  <c r="AT10" i="25"/>
  <c r="AY4" i="26" s="1"/>
  <c r="AT12" i="25"/>
  <c r="AY6" i="26" s="1"/>
  <c r="AT9" i="25"/>
  <c r="AY3" i="26" s="1"/>
  <c r="AT7" i="25"/>
  <c r="AT8" i="25"/>
  <c r="N11" i="22" l="1"/>
  <c r="N12" i="22" l="1"/>
  <c r="B8" i="25" s="1"/>
  <c r="A3" i="27"/>
  <c r="G28" i="22"/>
  <c r="N16" i="22" l="1"/>
  <c r="S5" i="25" l="1"/>
  <c r="N28" i="22"/>
  <c r="S15" i="25" l="1"/>
  <c r="B9" i="26" s="1"/>
  <c r="S16" i="25"/>
  <c r="B10" i="26" s="1"/>
  <c r="S13" i="25"/>
  <c r="B7" i="26" s="1"/>
  <c r="S14" i="25"/>
  <c r="B8" i="26" s="1"/>
  <c r="T92" i="25"/>
  <c r="T88" i="25"/>
  <c r="T84" i="25"/>
  <c r="T80" i="25"/>
  <c r="T75" i="25"/>
  <c r="T73" i="25"/>
  <c r="T69" i="25"/>
  <c r="T65" i="25"/>
  <c r="T61" i="25"/>
  <c r="T54" i="25"/>
  <c r="T50" i="25"/>
  <c r="T47" i="25"/>
  <c r="T44" i="25"/>
  <c r="T42" i="25"/>
  <c r="T39" i="25"/>
  <c r="T37" i="25"/>
  <c r="T34" i="25"/>
  <c r="T31" i="25"/>
  <c r="T27" i="25"/>
  <c r="T24" i="25"/>
  <c r="T18" i="25"/>
  <c r="T14" i="25"/>
  <c r="T90" i="25"/>
  <c r="T82" i="25"/>
  <c r="T78" i="25"/>
  <c r="T71" i="25"/>
  <c r="T63" i="25"/>
  <c r="T52" i="25"/>
  <c r="T29" i="25"/>
  <c r="T20" i="25"/>
  <c r="T13" i="25"/>
  <c r="T106" i="25"/>
  <c r="T104" i="25"/>
  <c r="T102" i="25"/>
  <c r="T100" i="25"/>
  <c r="T98" i="25"/>
  <c r="T96" i="25"/>
  <c r="T94" i="25"/>
  <c r="T91" i="25"/>
  <c r="T87" i="25"/>
  <c r="T83" i="25"/>
  <c r="T79" i="25"/>
  <c r="T72" i="25"/>
  <c r="T68" i="25"/>
  <c r="T64" i="25"/>
  <c r="T59" i="25"/>
  <c r="T57" i="25"/>
  <c r="T53" i="25"/>
  <c r="T49" i="25"/>
  <c r="T46" i="25"/>
  <c r="T41" i="25"/>
  <c r="T36" i="25"/>
  <c r="T33" i="25"/>
  <c r="T30" i="25"/>
  <c r="T26" i="25"/>
  <c r="T21" i="25"/>
  <c r="T17" i="25"/>
  <c r="T86" i="25"/>
  <c r="T76" i="25"/>
  <c r="T74" i="25"/>
  <c r="T67" i="25"/>
  <c r="T56" i="25"/>
  <c r="T25" i="25"/>
  <c r="T23" i="25"/>
  <c r="T16" i="25"/>
  <c r="T101" i="25"/>
  <c r="T93" i="25"/>
  <c r="T77" i="25"/>
  <c r="T62" i="25"/>
  <c r="T55" i="25"/>
  <c r="T43" i="25"/>
  <c r="T15" i="25"/>
  <c r="T58" i="25"/>
  <c r="T40" i="25"/>
  <c r="T28" i="25"/>
  <c r="T99" i="25"/>
  <c r="T48" i="25"/>
  <c r="T35" i="25"/>
  <c r="T19" i="25"/>
  <c r="T103" i="25"/>
  <c r="T95" i="25"/>
  <c r="T89" i="25"/>
  <c r="T51" i="25"/>
  <c r="T45" i="25"/>
  <c r="T38" i="25"/>
  <c r="T32" i="25"/>
  <c r="T22" i="25"/>
  <c r="T105" i="25"/>
  <c r="T97" i="25"/>
  <c r="T85" i="25"/>
  <c r="T70" i="25"/>
  <c r="T107" i="25"/>
  <c r="T81" i="25"/>
  <c r="T66" i="25"/>
  <c r="T60" i="25"/>
  <c r="T8" i="25"/>
  <c r="T7" i="25"/>
  <c r="T11" i="25"/>
  <c r="AG5" i="26" s="1"/>
  <c r="T12" i="25"/>
  <c r="T10" i="25"/>
  <c r="AG4" i="26" s="1"/>
  <c r="T9" i="25"/>
  <c r="AG3" i="26" s="1"/>
  <c r="AP8" i="25" l="1"/>
  <c r="AO7" i="25" s="1"/>
  <c r="C3" i="25" s="1"/>
  <c r="B3" i="27" l="1"/>
  <c r="N33" i="22"/>
  <c r="N19" i="22"/>
  <c r="Q51" i="22"/>
  <c r="Q50" i="22"/>
  <c r="Q49" i="22"/>
  <c r="Q48" i="22"/>
  <c r="Q47" i="22"/>
  <c r="Q46" i="22"/>
  <c r="Q45" i="22"/>
  <c r="Q44" i="22"/>
  <c r="Q43" i="22"/>
  <c r="Q42" i="22"/>
  <c r="Q40" i="22"/>
  <c r="Q39" i="22"/>
  <c r="P51" i="22"/>
  <c r="P50" i="22"/>
  <c r="P49" i="22"/>
  <c r="P48" i="22"/>
  <c r="P47" i="22"/>
  <c r="P46" i="22"/>
  <c r="P45" i="22"/>
  <c r="P44" i="22"/>
  <c r="P43" i="22"/>
  <c r="P42" i="22"/>
  <c r="P40" i="22"/>
  <c r="P39" i="22"/>
  <c r="BD2" i="26"/>
  <c r="BC2" i="26"/>
  <c r="P41" i="22"/>
  <c r="N20" i="22"/>
  <c r="AR7" i="25" s="1"/>
  <c r="U8" i="25"/>
  <c r="N9" i="22"/>
  <c r="U7" i="25"/>
  <c r="A2" i="26"/>
  <c r="AI2" i="26" l="1"/>
  <c r="F2" i="26"/>
  <c r="K2" i="26"/>
  <c r="G2" i="26"/>
  <c r="E2" i="26"/>
  <c r="BB2" i="26"/>
  <c r="AW2" i="26"/>
  <c r="AD2" i="26"/>
  <c r="U2" i="26"/>
  <c r="D2" i="26"/>
  <c r="BA2" i="26"/>
  <c r="AC2" i="26"/>
  <c r="C2" i="26"/>
  <c r="AZ2" i="26"/>
  <c r="AH2" i="26"/>
  <c r="X2" i="26"/>
  <c r="V2" i="26"/>
  <c r="BE2" i="26"/>
  <c r="BF2" i="26" s="1"/>
  <c r="AX2" i="26"/>
  <c r="AG2" i="26"/>
  <c r="H2" i="26"/>
  <c r="BG2" i="26"/>
  <c r="BH2" i="26"/>
  <c r="BI2" i="26"/>
  <c r="AF2" i="26"/>
  <c r="AE2" i="26"/>
  <c r="AY2" i="26"/>
  <c r="N3" i="27"/>
  <c r="N22" i="22"/>
  <c r="H3" i="27"/>
  <c r="E8" i="22"/>
  <c r="C3" i="27"/>
  <c r="N34" i="22"/>
  <c r="N50" i="22" s="1"/>
  <c r="AU2" i="26" s="1"/>
  <c r="G58" i="22"/>
  <c r="G57" i="22"/>
  <c r="G56" i="22"/>
  <c r="G59" i="22"/>
  <c r="I2" i="26"/>
  <c r="J2" i="26"/>
  <c r="L2" i="26" l="1"/>
  <c r="BK2" i="26"/>
  <c r="BJ2" i="26"/>
  <c r="N46" i="22"/>
  <c r="AQ2" i="26" s="1"/>
  <c r="N49" i="22"/>
  <c r="AT2" i="26" s="1"/>
  <c r="N51" i="22"/>
  <c r="AV2" i="26" s="1"/>
  <c r="N43" i="22"/>
  <c r="AN2" i="26" s="1"/>
  <c r="N47" i="22"/>
  <c r="AR2" i="26" s="1"/>
  <c r="N40" i="22"/>
  <c r="AK2" i="26" s="1"/>
  <c r="N42" i="22"/>
  <c r="AL2" i="26" s="1"/>
  <c r="N41" i="22"/>
  <c r="AM2" i="26" s="1"/>
  <c r="N44" i="22"/>
  <c r="AO2" i="26" s="1"/>
  <c r="N48" i="22"/>
  <c r="AS2" i="26" s="1"/>
  <c r="N39" i="22"/>
  <c r="AJ2" i="26" s="1"/>
  <c r="B10" i="27" s="1" a="1"/>
  <c r="B10" i="27" s="1"/>
  <c r="N45" i="22"/>
  <c r="AP2" i="26" s="1"/>
  <c r="S10" i="25"/>
  <c r="B4" i="26" s="1"/>
  <c r="S12" i="25"/>
  <c r="B6" i="26" s="1"/>
  <c r="S11" i="25"/>
  <c r="B5" i="26" s="1"/>
  <c r="S9" i="25"/>
  <c r="B3" i="26" s="1"/>
  <c r="S7" i="25"/>
  <c r="S8" i="25"/>
  <c r="B2" i="26" s="1"/>
  <c r="G60" i="22"/>
  <c r="O3"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JC0060</author>
    <author>JC0028</author>
  </authors>
  <commentList>
    <comment ref="AA6" authorId="0" shapeId="0" xr:uid="{CCF10ABD-9795-4E6A-8BA3-63E4606FC404}">
      <text>
        <r>
          <rPr>
            <sz val="9"/>
            <color indexed="81"/>
            <rFont val="MS P ゴシック"/>
            <family val="3"/>
            <charset val="128"/>
          </rPr>
          <t xml:space="preserve">資格名称（K列）と認証番号（L列）との整合性を確認するために、K列の情報を元に、ここに資格の略称（L/E/A/S）を入力する
</t>
        </r>
      </text>
    </comment>
    <comment ref="AE6" authorId="0" shapeId="0" xr:uid="{3CAC8C74-97D7-4344-A690-A66EDC3AD491}">
      <text>
        <r>
          <rPr>
            <sz val="9"/>
            <color indexed="81"/>
            <rFont val="MS P ゴシック"/>
            <family val="3"/>
            <charset val="128"/>
          </rPr>
          <t xml:space="preserve">資格名称（K列）と認証番号（L列）の整合性をチャックしている。
</t>
        </r>
      </text>
    </comment>
    <comment ref="AF6" authorId="0" shapeId="0" xr:uid="{7EAB5920-2DE9-4A6F-A0C9-EC29AD5F736D}">
      <text>
        <r>
          <rPr>
            <sz val="9"/>
            <color indexed="81"/>
            <rFont val="MS P ゴシック"/>
            <family val="3"/>
            <charset val="128"/>
          </rPr>
          <t>認証番号が正しいかを以下観点でチェック。
①先頭から2文字目が「2」であること。
②文字数が14文字であること。</t>
        </r>
      </text>
    </comment>
    <comment ref="AM6" authorId="1" shapeId="0" xr:uid="{00000000-0006-0000-0100-000001000000}">
      <text>
        <r>
          <rPr>
            <sz val="9"/>
            <color indexed="81"/>
            <rFont val="ＭＳ Ｐゴシック"/>
            <family val="3"/>
            <charset val="128"/>
          </rPr>
          <t xml:space="preserve">RSA資格有りを選択した時に、RSA資格更新欄(列O）に「更新する」をデフォルトで入力するために使用。
</t>
        </r>
      </text>
    </comment>
    <comment ref="AO6" authorId="1" shapeId="0" xr:uid="{00000000-0006-0000-0100-000002000000}">
      <text>
        <r>
          <rPr>
            <sz val="9"/>
            <color indexed="81"/>
            <rFont val="ＭＳ Ｐゴシック"/>
            <family val="3"/>
            <charset val="128"/>
          </rPr>
          <t xml:space="preserve">必須項目に未入力がないかを確認
0：チェック対象外
1：未入力有り
2：OK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JC0060</author>
  </authors>
  <commentList>
    <comment ref="U1" authorId="0" shapeId="0" xr:uid="{1E099F42-A6CA-4560-8535-C7FD872AEF13}">
      <text>
        <r>
          <rPr>
            <sz val="9"/>
            <color indexed="81"/>
            <rFont val="MS P ゴシック"/>
            <family val="3"/>
            <charset val="128"/>
          </rPr>
          <t>C/S取込時に、会社住所もしくは自宅住所のいずれかがないとエラーになるため、会社住所にダミーデータとして「１」を入力している。（取込時は、アカウント情報の値が優先されるため、値はなんでもよ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<sst xmlns="http://schemas.openxmlformats.org/spreadsheetml/2006/main" count="443" uniqueCount="384">
  <si>
    <t>申込日</t>
  </si>
  <si>
    <t>電話番号</t>
    <rPh sb="0" eb="2">
      <t>デンワ</t>
    </rPh>
    <rPh sb="2" eb="4">
      <t>バンゴウ</t>
    </rPh>
    <phoneticPr fontId="3"/>
  </si>
  <si>
    <t>認証</t>
    <rPh sb="0" eb="2">
      <t>ニンショウ</t>
    </rPh>
    <phoneticPr fontId="3"/>
  </si>
  <si>
    <t>太郎</t>
    <rPh sb="0" eb="2">
      <t>タロウ</t>
    </rPh>
    <phoneticPr fontId="3"/>
  </si>
  <si>
    <t>法人格</t>
    <rPh sb="0" eb="1">
      <t>ホウ</t>
    </rPh>
    <rPh sb="1" eb="3">
      <t>ジンカク</t>
    </rPh>
    <phoneticPr fontId="3"/>
  </si>
  <si>
    <t>株式会社</t>
    <rPh sb="0" eb="2">
      <t>カブシキ</t>
    </rPh>
    <rPh sb="2" eb="4">
      <t>カイシャ</t>
    </rPh>
    <phoneticPr fontId="3"/>
  </si>
  <si>
    <t>メールアドレス</t>
    <phoneticPr fontId="3"/>
  </si>
  <si>
    <t>申込日</t>
    <rPh sb="0" eb="2">
      <t>モウシコミ</t>
    </rPh>
    <rPh sb="2" eb="3">
      <t>ニチ</t>
    </rPh>
    <phoneticPr fontId="3"/>
  </si>
  <si>
    <t>※姓</t>
    <rPh sb="1" eb="2">
      <t>セイ</t>
    </rPh>
    <phoneticPr fontId="3"/>
  </si>
  <si>
    <t>※名</t>
    <rPh sb="1" eb="2">
      <t>メイ</t>
    </rPh>
    <phoneticPr fontId="3"/>
  </si>
  <si>
    <t>※生年月日</t>
  </si>
  <si>
    <t>※メールアドレス</t>
  </si>
  <si>
    <t>備考</t>
  </si>
  <si>
    <t>学校法人</t>
    <rPh sb="0" eb="2">
      <t>ガッコウ</t>
    </rPh>
    <rPh sb="2" eb="4">
      <t>ホウジン</t>
    </rPh>
    <phoneticPr fontId="3"/>
  </si>
  <si>
    <t>No</t>
    <phoneticPr fontId="3"/>
  </si>
  <si>
    <t>個人</t>
    <rPh sb="0" eb="2">
      <t>コジン</t>
    </rPh>
    <phoneticPr fontId="3"/>
  </si>
  <si>
    <t>有限会社</t>
    <rPh sb="0" eb="4">
      <t>ユウゲンガイシャ</t>
    </rPh>
    <phoneticPr fontId="3"/>
  </si>
  <si>
    <t>一般社団法人</t>
    <rPh sb="0" eb="2">
      <t>イッパン</t>
    </rPh>
    <rPh sb="2" eb="4">
      <t>シャダン</t>
    </rPh>
    <rPh sb="4" eb="6">
      <t>ホウジン</t>
    </rPh>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</si>
  <si>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</si>
  <si>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</si>
  <si>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例</t>
    <rPh sb="0" eb="1">
      <t>レイ</t>
    </rPh>
    <phoneticPr fontId="3"/>
  </si>
  <si>
    <t>タロウ</t>
    <phoneticPr fontId="3"/>
  </si>
  <si>
    <t>Taro</t>
    <phoneticPr fontId="3"/>
  </si>
  <si>
    <t>公益社団法人</t>
    <rPh sb="0" eb="2">
      <t>コウエキ</t>
    </rPh>
    <rPh sb="2" eb="4">
      <t>シャダン</t>
    </rPh>
    <rPh sb="4" eb="6">
      <t>ホウジン</t>
    </rPh>
    <phoneticPr fontId="3"/>
  </si>
  <si>
    <t>上記にない場合は直接記入下さい。</t>
    <rPh sb="0" eb="2">
      <t>ジョウキ</t>
    </rPh>
    <rPh sb="5" eb="7">
      <t>バアイ</t>
    </rPh>
    <rPh sb="8" eb="10">
      <t>チョクセツ</t>
    </rPh>
    <rPh sb="10" eb="12">
      <t>キニュウ</t>
    </rPh>
    <rPh sb="12" eb="13">
      <t>クダ</t>
    </rPh>
    <phoneticPr fontId="3"/>
  </si>
  <si>
    <t>※</t>
    <phoneticPr fontId="3"/>
  </si>
  <si>
    <t>受験料　振込名義</t>
    <rPh sb="0" eb="3">
      <t>ジュケンリョウ</t>
    </rPh>
    <rPh sb="4" eb="6">
      <t>フリコミ</t>
    </rPh>
    <rPh sb="6" eb="8">
      <t>メイギ</t>
    </rPh>
    <phoneticPr fontId="3"/>
  </si>
  <si>
    <t>氏名(漢字)</t>
  </si>
  <si>
    <t>会社名(漢字)</t>
  </si>
  <si>
    <t>郵便番号</t>
  </si>
  <si>
    <t>住所1(番地まで)</t>
  </si>
  <si>
    <t>※セイ</t>
    <phoneticPr fontId="3"/>
  </si>
  <si>
    <t>※メイ</t>
    <phoneticPr fontId="3"/>
  </si>
  <si>
    <t>住所2(ビル名、部屋番号)</t>
    <phoneticPr fontId="3"/>
  </si>
  <si>
    <t>※First name</t>
    <phoneticPr fontId="3"/>
  </si>
  <si>
    <t>不要</t>
    <rPh sb="0" eb="2">
      <t>フヨウ</t>
    </rPh>
    <phoneticPr fontId="3"/>
  </si>
  <si>
    <t>氏名(漢字)</t>
    <rPh sb="0" eb="2">
      <t>シメイ</t>
    </rPh>
    <rPh sb="3" eb="5">
      <t>カンジ</t>
    </rPh>
    <phoneticPr fontId="3"/>
  </si>
  <si>
    <t>氏名(カナ)</t>
    <rPh sb="0" eb="2">
      <t>シメイ</t>
    </rPh>
    <phoneticPr fontId="3"/>
  </si>
  <si>
    <t>氏名(英語)</t>
    <rPh sb="0" eb="2">
      <t>シメイ</t>
    </rPh>
    <rPh sb="3" eb="5">
      <t>エイゴ</t>
    </rPh>
    <phoneticPr fontId="3"/>
  </si>
  <si>
    <t>事業所</t>
    <rPh sb="0" eb="3">
      <t>ジギョウショ</t>
    </rPh>
    <phoneticPr fontId="3"/>
  </si>
  <si>
    <t>部署</t>
    <rPh sb="0" eb="2">
      <t>ブショ</t>
    </rPh>
    <phoneticPr fontId="3"/>
  </si>
  <si>
    <t>役職</t>
    <rPh sb="0" eb="2">
      <t>ヤクショク</t>
    </rPh>
    <phoneticPr fontId="3"/>
  </si>
  <si>
    <t>№</t>
  </si>
  <si>
    <t>認証番号</t>
    <rPh sb="0" eb="2">
      <t>ニンショウ</t>
    </rPh>
    <rPh sb="2" eb="4">
      <t>バンゴウ</t>
    </rPh>
    <phoneticPr fontId="5"/>
  </si>
  <si>
    <t>生年月日</t>
  </si>
  <si>
    <t>会社名（法人格位置）</t>
    <rPh sb="7" eb="9">
      <t>イチ</t>
    </rPh>
    <phoneticPr fontId="5"/>
  </si>
  <si>
    <t>メールアドレス</t>
  </si>
  <si>
    <t>顔写真</t>
  </si>
  <si>
    <t>送付先会社名（法人格位置）</t>
    <rPh sb="10" eb="12">
      <t>イチ</t>
    </rPh>
    <phoneticPr fontId="5"/>
  </si>
  <si>
    <t>氏名(漢字)（姓）</t>
    <rPh sb="3" eb="5">
      <t>カンジ</t>
    </rPh>
    <rPh sb="7" eb="8">
      <t>セイ</t>
    </rPh>
    <phoneticPr fontId="5"/>
  </si>
  <si>
    <t>氏名(漢字)（名）</t>
    <rPh sb="7" eb="8">
      <t>メイ</t>
    </rPh>
    <phoneticPr fontId="5"/>
  </si>
  <si>
    <t>氏名(カナ)（セイ）</t>
  </si>
  <si>
    <t>氏名(カナ)（メイ）</t>
  </si>
  <si>
    <t>氏名(英字)（Family name）</t>
    <rPh sb="3" eb="4">
      <t>エイ</t>
    </rPh>
    <phoneticPr fontId="5"/>
  </si>
  <si>
    <t>氏名(英字)（Person name）</t>
    <rPh sb="3" eb="4">
      <t>エイ</t>
    </rPh>
    <phoneticPr fontId="5"/>
  </si>
  <si>
    <t>法人格</t>
    <rPh sb="0" eb="1">
      <t>ホウ</t>
    </rPh>
    <rPh sb="1" eb="3">
      <t>ジンカク</t>
    </rPh>
    <phoneticPr fontId="5"/>
  </si>
  <si>
    <t>会社名(漢字)</t>
    <rPh sb="4" eb="6">
      <t>カンジ</t>
    </rPh>
    <phoneticPr fontId="5"/>
  </si>
  <si>
    <t>会社名(カナ)</t>
  </si>
  <si>
    <t>会社名(英語)</t>
    <rPh sb="4" eb="6">
      <t>エイゴ</t>
    </rPh>
    <phoneticPr fontId="5"/>
  </si>
  <si>
    <t>事業所名</t>
    <rPh sb="0" eb="3">
      <t>ジギョウショ</t>
    </rPh>
    <rPh sb="3" eb="4">
      <t>メイ</t>
    </rPh>
    <phoneticPr fontId="5"/>
  </si>
  <si>
    <t>所属部署名</t>
    <rPh sb="0" eb="2">
      <t>ショゾク</t>
    </rPh>
    <rPh sb="2" eb="4">
      <t>ブショ</t>
    </rPh>
    <rPh sb="4" eb="5">
      <t>メイ</t>
    </rPh>
    <phoneticPr fontId="5"/>
  </si>
  <si>
    <t>役職名</t>
    <rPh sb="0" eb="3">
      <t>ヤクショクメイ</t>
    </rPh>
    <phoneticPr fontId="5"/>
  </si>
  <si>
    <t>振込予定日</t>
  </si>
  <si>
    <t>振込名義</t>
    <rPh sb="0" eb="1">
      <t>フ</t>
    </rPh>
    <rPh sb="1" eb="2">
      <t>コ</t>
    </rPh>
    <rPh sb="2" eb="4">
      <t>メイギ</t>
    </rPh>
    <phoneticPr fontId="5"/>
  </si>
  <si>
    <t>送付先_氏名(漢字)（姓）</t>
    <rPh sb="7" eb="9">
      <t>カンジ</t>
    </rPh>
    <rPh sb="11" eb="12">
      <t>セイ</t>
    </rPh>
    <phoneticPr fontId="5"/>
  </si>
  <si>
    <t>送付先_氏名(漢字)（名）</t>
    <rPh sb="7" eb="9">
      <t>カンジ</t>
    </rPh>
    <rPh sb="11" eb="12">
      <t>メイ</t>
    </rPh>
    <phoneticPr fontId="5"/>
  </si>
  <si>
    <t>送付先_法人格</t>
  </si>
  <si>
    <t>送付先_会社名</t>
  </si>
  <si>
    <t>送付先_事業所名</t>
    <rPh sb="4" eb="7">
      <t>ジギョウショ</t>
    </rPh>
    <rPh sb="7" eb="8">
      <t>メイ</t>
    </rPh>
    <phoneticPr fontId="5"/>
  </si>
  <si>
    <t>送付先_所属部署名</t>
    <rPh sb="4" eb="6">
      <t>ショゾク</t>
    </rPh>
    <rPh sb="8" eb="9">
      <t>メイ</t>
    </rPh>
    <phoneticPr fontId="5"/>
  </si>
  <si>
    <t>送付先_役職名</t>
    <rPh sb="6" eb="7">
      <t>メイ</t>
    </rPh>
    <phoneticPr fontId="5"/>
  </si>
  <si>
    <t>送付先_郵便番号</t>
  </si>
  <si>
    <t>送付先_住所１</t>
    <rPh sb="4" eb="6">
      <t>ジュウショ</t>
    </rPh>
    <phoneticPr fontId="5"/>
  </si>
  <si>
    <t>送付先_住所２</t>
    <rPh sb="4" eb="6">
      <t>ジュウショ</t>
    </rPh>
    <phoneticPr fontId="5"/>
  </si>
  <si>
    <t>送付先_電話番号</t>
  </si>
  <si>
    <t>送付先_メールアドレス</t>
  </si>
  <si>
    <t>申込種別</t>
    <rPh sb="0" eb="2">
      <t>モウシコミ</t>
    </rPh>
    <rPh sb="2" eb="4">
      <t>シュベツ</t>
    </rPh>
    <phoneticPr fontId="3"/>
  </si>
  <si>
    <t>合計(税込)</t>
    <rPh sb="0" eb="2">
      <t>ゴウケイ</t>
    </rPh>
    <rPh sb="3" eb="5">
      <t>ゼイコミ</t>
    </rPh>
    <phoneticPr fontId="3"/>
  </si>
  <si>
    <t>No</t>
    <phoneticPr fontId="3"/>
  </si>
  <si>
    <t>バージョン情報</t>
    <rPh sb="5" eb="7">
      <t>ジョウホウ</t>
    </rPh>
    <phoneticPr fontId="3"/>
  </si>
  <si>
    <t>バージョン</t>
    <phoneticPr fontId="3"/>
  </si>
  <si>
    <t>日付</t>
    <rPh sb="0" eb="2">
      <t>ヒヅケ</t>
    </rPh>
    <phoneticPr fontId="3"/>
  </si>
  <si>
    <t>内容</t>
    <rPh sb="0" eb="2">
      <t>ナイヨウ</t>
    </rPh>
    <phoneticPr fontId="3"/>
  </si>
  <si>
    <t>入金№連絡_メールアドレス</t>
    <rPh sb="0" eb="2">
      <t>ニュウキン</t>
    </rPh>
    <rPh sb="3" eb="5">
      <t>レンラク</t>
    </rPh>
    <phoneticPr fontId="3"/>
  </si>
  <si>
    <t>取引先コード</t>
    <rPh sb="0" eb="2">
      <t>トリヒキ</t>
    </rPh>
    <rPh sb="2" eb="3">
      <t>サキ</t>
    </rPh>
    <phoneticPr fontId="3"/>
  </si>
  <si>
    <t>申込責任者名</t>
    <phoneticPr fontId="3"/>
  </si>
  <si>
    <t>税率</t>
    <rPh sb="0" eb="2">
      <t>ゼイリツ</t>
    </rPh>
    <phoneticPr fontId="3"/>
  </si>
  <si>
    <t>姓</t>
    <rPh sb="0" eb="1">
      <t>セイ</t>
    </rPh>
    <phoneticPr fontId="3"/>
  </si>
  <si>
    <t>名</t>
    <rPh sb="0" eb="1">
      <t>メイ</t>
    </rPh>
    <phoneticPr fontId="3"/>
  </si>
  <si>
    <t>申込責任者</t>
    <rPh sb="0" eb="2">
      <t>モウシコミ</t>
    </rPh>
    <rPh sb="2" eb="5">
      <t>セキニンシャ</t>
    </rPh>
    <phoneticPr fontId="3"/>
  </si>
  <si>
    <t>請求書</t>
    <phoneticPr fontId="3"/>
  </si>
  <si>
    <t>必須入力</t>
    <rPh sb="0" eb="2">
      <t>ヒッス</t>
    </rPh>
    <rPh sb="2" eb="4">
      <t>ニュウリョク</t>
    </rPh>
    <phoneticPr fontId="3"/>
  </si>
  <si>
    <t>S2012-12-99999</t>
    <phoneticPr fontId="3"/>
  </si>
  <si>
    <t>　　※がついている項目は入力必須項目です。</t>
    <phoneticPr fontId="3"/>
  </si>
  <si>
    <t>カード選択を管理システム用に変換の表</t>
    <rPh sb="3" eb="5">
      <t>センタク</t>
    </rPh>
    <rPh sb="6" eb="8">
      <t>カンリ</t>
    </rPh>
    <rPh sb="12" eb="13">
      <t>ヨウ</t>
    </rPh>
    <rPh sb="14" eb="16">
      <t>ヘンカン</t>
    </rPh>
    <rPh sb="17" eb="18">
      <t>ヒョウ</t>
    </rPh>
    <phoneticPr fontId="3"/>
  </si>
  <si>
    <t>ニンショウ</t>
    <phoneticPr fontId="3"/>
  </si>
  <si>
    <t>Ninsho</t>
    <phoneticPr fontId="3"/>
  </si>
  <si>
    <t>info@j-cert.com</t>
    <phoneticPr fontId="3"/>
  </si>
  <si>
    <t>要</t>
    <rPh sb="0" eb="1">
      <t>ヨウ</t>
    </rPh>
    <phoneticPr fontId="3"/>
  </si>
  <si>
    <t>法人各前後</t>
    <phoneticPr fontId="3"/>
  </si>
  <si>
    <t>まとめ送付リスト作成用データ</t>
    <rPh sb="8" eb="11">
      <t>サクセイヨウ</t>
    </rPh>
    <phoneticPr fontId="3"/>
  </si>
  <si>
    <t>会社名</t>
    <rPh sb="0" eb="3">
      <t>カイシャメイ</t>
    </rPh>
    <phoneticPr fontId="9"/>
  </si>
  <si>
    <t>会社名</t>
    <rPh sb="0" eb="2">
      <t>カイシャ</t>
    </rPh>
    <rPh sb="2" eb="3">
      <t>メイ</t>
    </rPh>
    <phoneticPr fontId="3"/>
  </si>
  <si>
    <t>資格区分</t>
    <rPh sb="0" eb="2">
      <t>シカク</t>
    </rPh>
    <rPh sb="2" eb="4">
      <t>クブン</t>
    </rPh>
    <phoneticPr fontId="3"/>
  </si>
  <si>
    <t>申込責任者部署</t>
    <rPh sb="0" eb="2">
      <t>モウシコミ</t>
    </rPh>
    <rPh sb="2" eb="5">
      <t>セキニンシャ</t>
    </rPh>
    <rPh sb="5" eb="7">
      <t>ブショ</t>
    </rPh>
    <phoneticPr fontId="3"/>
  </si>
  <si>
    <t>請求書要否</t>
    <rPh sb="0" eb="2">
      <t>セイキュウ</t>
    </rPh>
    <rPh sb="2" eb="3">
      <t>ショ</t>
    </rPh>
    <rPh sb="3" eb="5">
      <t>ヨウヒ</t>
    </rPh>
    <phoneticPr fontId="3"/>
  </si>
  <si>
    <t>領収書要否</t>
    <rPh sb="0" eb="3">
      <t>リョウシュウショ</t>
    </rPh>
    <rPh sb="3" eb="5">
      <t>ヨウヒ</t>
    </rPh>
    <phoneticPr fontId="3"/>
  </si>
  <si>
    <t>費用負担区分</t>
    <rPh sb="0" eb="2">
      <t>ヒヨウ</t>
    </rPh>
    <rPh sb="2" eb="4">
      <t>フタン</t>
    </rPh>
    <rPh sb="4" eb="6">
      <t>クブン</t>
    </rPh>
    <phoneticPr fontId="3"/>
  </si>
  <si>
    <t>領収書郵送先区分</t>
  </si>
  <si>
    <t>領収書の宛先</t>
  </si>
  <si>
    <t>書類郵送先区分</t>
  </si>
  <si>
    <t>結果郵送先区分</t>
  </si>
  <si>
    <t>会社郵便番号</t>
    <rPh sb="0" eb="2">
      <t>カイシャ</t>
    </rPh>
    <phoneticPr fontId="3"/>
  </si>
  <si>
    <t>会社住所1</t>
    <rPh sb="2" eb="4">
      <t>ジュウショ</t>
    </rPh>
    <phoneticPr fontId="5"/>
  </si>
  <si>
    <t>会社住所2</t>
    <rPh sb="2" eb="4">
      <t>ジュウショ</t>
    </rPh>
    <phoneticPr fontId="5"/>
  </si>
  <si>
    <t>会社電話番号</t>
    <phoneticPr fontId="3"/>
  </si>
  <si>
    <t>自宅郵便番号</t>
    <rPh sb="0" eb="2">
      <t>ジタク</t>
    </rPh>
    <phoneticPr fontId="3"/>
  </si>
  <si>
    <t>自宅住所1</t>
    <rPh sb="2" eb="4">
      <t>ジュウショ</t>
    </rPh>
    <phoneticPr fontId="5"/>
  </si>
  <si>
    <t>自宅住所2</t>
    <rPh sb="2" eb="4">
      <t>ジュウショ</t>
    </rPh>
    <phoneticPr fontId="5"/>
  </si>
  <si>
    <t>自宅電話番号</t>
    <phoneticPr fontId="3"/>
  </si>
  <si>
    <t>発行要否の選択</t>
    <rPh sb="0" eb="2">
      <t>ハッコウ</t>
    </rPh>
    <rPh sb="2" eb="3">
      <t>ヨウ</t>
    </rPh>
    <rPh sb="3" eb="4">
      <t>ヒ</t>
    </rPh>
    <rPh sb="5" eb="7">
      <t>センタク</t>
    </rPh>
    <phoneticPr fontId="3"/>
  </si>
  <si>
    <t>請求書</t>
  </si>
  <si>
    <t>会社</t>
    <rPh sb="0" eb="2">
      <t>カイシャ</t>
    </rPh>
    <phoneticPr fontId="3"/>
  </si>
  <si>
    <t>法人格位置</t>
    <rPh sb="0" eb="1">
      <t>ホウ</t>
    </rPh>
    <rPh sb="1" eb="3">
      <t>ジンカク</t>
    </rPh>
    <rPh sb="3" eb="5">
      <t>イチ</t>
    </rPh>
    <phoneticPr fontId="3"/>
  </si>
  <si>
    <t>受験料の請求書の発行要否を選択してください。</t>
    <rPh sb="4" eb="7">
      <t>セイキュウショ</t>
    </rPh>
    <rPh sb="8" eb="10">
      <t>ハッコウ</t>
    </rPh>
    <rPh sb="10" eb="11">
      <t>ヨウ</t>
    </rPh>
    <rPh sb="11" eb="12">
      <t>ヒ</t>
    </rPh>
    <rPh sb="13" eb="15">
      <t>センタク</t>
    </rPh>
    <phoneticPr fontId="3"/>
  </si>
  <si>
    <t>後</t>
    <rPh sb="0" eb="1">
      <t>ウシ</t>
    </rPh>
    <phoneticPr fontId="3"/>
  </si>
  <si>
    <t>その他</t>
    <rPh sb="2" eb="3">
      <t>タ</t>
    </rPh>
    <phoneticPr fontId="3"/>
  </si>
  <si>
    <t>送付先の選択</t>
    <rPh sb="0" eb="2">
      <t>ソウフ</t>
    </rPh>
    <rPh sb="2" eb="3">
      <t>サキ</t>
    </rPh>
    <rPh sb="4" eb="6">
      <t>センタク</t>
    </rPh>
    <phoneticPr fontId="3"/>
  </si>
  <si>
    <t>＜その他の請求書送付先＞</t>
    <rPh sb="3" eb="4">
      <t>タ</t>
    </rPh>
    <rPh sb="5" eb="8">
      <t>セイキュウショ</t>
    </rPh>
    <rPh sb="8" eb="10">
      <t>ソウフ</t>
    </rPh>
    <rPh sb="10" eb="11">
      <t>サキ</t>
    </rPh>
    <phoneticPr fontId="3"/>
  </si>
  <si>
    <t>請求書送付先</t>
    <rPh sb="0" eb="3">
      <t>セイキュウショ</t>
    </rPh>
    <rPh sb="3" eb="5">
      <t>ソウフ</t>
    </rPh>
    <rPh sb="5" eb="6">
      <t>サキ</t>
    </rPh>
    <phoneticPr fontId="3"/>
  </si>
  <si>
    <t>*「会社」に固定</t>
    <rPh sb="2" eb="4">
      <t>カイシャ</t>
    </rPh>
    <rPh sb="6" eb="8">
      <t>コテイ</t>
    </rPh>
    <phoneticPr fontId="3"/>
  </si>
  <si>
    <t>請求書送付先選択テーブル</t>
    <rPh sb="0" eb="3">
      <t>セイキュウショ</t>
    </rPh>
    <rPh sb="3" eb="5">
      <t>ソウフ</t>
    </rPh>
    <rPh sb="5" eb="6">
      <t>サキ</t>
    </rPh>
    <rPh sb="6" eb="8">
      <t>センタク</t>
    </rPh>
    <phoneticPr fontId="3"/>
  </si>
  <si>
    <t>No</t>
    <phoneticPr fontId="3"/>
  </si>
  <si>
    <t>氏名漢字（姓）</t>
    <rPh sb="2" eb="4">
      <t>カンジ</t>
    </rPh>
    <rPh sb="5" eb="6">
      <t>セイ</t>
    </rPh>
    <phoneticPr fontId="3"/>
  </si>
  <si>
    <t>氏名漢字（名）</t>
    <rPh sb="2" eb="4">
      <t>カンジ</t>
    </rPh>
    <rPh sb="5" eb="6">
      <t>メイ</t>
    </rPh>
    <phoneticPr fontId="3"/>
  </si>
  <si>
    <t>会社名（法人名）</t>
    <phoneticPr fontId="3"/>
  </si>
  <si>
    <t>部署</t>
    <phoneticPr fontId="3"/>
  </si>
  <si>
    <t>役職</t>
    <phoneticPr fontId="3"/>
  </si>
  <si>
    <t>送付先郵便番号</t>
  </si>
  <si>
    <t>送付先住所１</t>
    <rPh sb="3" eb="5">
      <t>ジュウショ</t>
    </rPh>
    <phoneticPr fontId="3"/>
  </si>
  <si>
    <t>送付先住所２</t>
    <rPh sb="3" eb="5">
      <t>ジュウショ</t>
    </rPh>
    <phoneticPr fontId="3"/>
  </si>
  <si>
    <t>送付先電話番号</t>
  </si>
  <si>
    <t>送付先メールアドレス</t>
  </si>
  <si>
    <t>請求書の送付先</t>
    <phoneticPr fontId="3"/>
  </si>
  <si>
    <t>法人各</t>
    <rPh sb="0" eb="2">
      <t>ホウジン</t>
    </rPh>
    <rPh sb="2" eb="3">
      <t>カク</t>
    </rPh>
    <phoneticPr fontId="3"/>
  </si>
  <si>
    <t>法人格前後</t>
    <rPh sb="0" eb="2">
      <t>ホウジン</t>
    </rPh>
    <rPh sb="2" eb="3">
      <t>カク</t>
    </rPh>
    <phoneticPr fontId="3"/>
  </si>
  <si>
    <t>1.予約番号</t>
    <rPh sb="2" eb="4">
      <t>ヨヤク</t>
    </rPh>
    <rPh sb="4" eb="6">
      <t>バンゴウ</t>
    </rPh>
    <phoneticPr fontId="3"/>
  </si>
  <si>
    <t xml:space="preserve">・請求書を希望の場合は、上記の申込責任者宛てに郵送します。
</t>
    <phoneticPr fontId="3"/>
  </si>
  <si>
    <t xml:space="preserve">・請求書の送付先で「その他」を選択した場合は、下記＜その他の請求書郵送先＞にご記入ください。
</t>
    <phoneticPr fontId="3"/>
  </si>
  <si>
    <t>v2.00</t>
    <phoneticPr fontId="3"/>
  </si>
  <si>
    <t>認証番号</t>
    <rPh sb="0" eb="2">
      <t>ニンショウ</t>
    </rPh>
    <rPh sb="2" eb="4">
      <t>バンゴウ</t>
    </rPh>
    <phoneticPr fontId="3"/>
  </si>
  <si>
    <t>受験料　振込期限日（申込日＋7日）</t>
    <rPh sb="0" eb="3">
      <t>ジュケンリョウ</t>
    </rPh>
    <rPh sb="4" eb="6">
      <t>フリコミ</t>
    </rPh>
    <rPh sb="6" eb="8">
      <t>キゲン</t>
    </rPh>
    <rPh sb="8" eb="9">
      <t>ビ</t>
    </rPh>
    <rPh sb="10" eb="12">
      <t>モウシコミ</t>
    </rPh>
    <rPh sb="12" eb="13">
      <t>ヒ</t>
    </rPh>
    <rPh sb="15" eb="16">
      <t>ニチ</t>
    </rPh>
    <phoneticPr fontId="3"/>
  </si>
  <si>
    <t>申込日</t>
    <phoneticPr fontId="3"/>
  </si>
  <si>
    <t xml:space="preserve">・請求書は申込受付後、通常7日以内で発送いたします。
</t>
    <rPh sb="15" eb="17">
      <t>イナイ</t>
    </rPh>
    <phoneticPr fontId="3"/>
  </si>
  <si>
    <t>備考</t>
    <rPh sb="0" eb="2">
      <t>ビコウ</t>
    </rPh>
    <phoneticPr fontId="3"/>
  </si>
  <si>
    <t>日本認証事務局用</t>
    <rPh sb="0" eb="4">
      <t>ニホンニンショウ</t>
    </rPh>
    <rPh sb="4" eb="7">
      <t>ジムキョク</t>
    </rPh>
    <rPh sb="7" eb="8">
      <t>ヨウ</t>
    </rPh>
    <phoneticPr fontId="3"/>
  </si>
  <si>
    <t>取引先コード</t>
    <rPh sb="0" eb="3">
      <t>トリヒキサキ</t>
    </rPh>
    <phoneticPr fontId="3"/>
  </si>
  <si>
    <t>申込責任部署＋氏名</t>
    <rPh sb="0" eb="2">
      <t>モウシコミ</t>
    </rPh>
    <rPh sb="2" eb="4">
      <t>セキニン</t>
    </rPh>
    <rPh sb="4" eb="6">
      <t>ブショ</t>
    </rPh>
    <rPh sb="7" eb="9">
      <t>シメイ</t>
    </rPh>
    <phoneticPr fontId="3"/>
  </si>
  <si>
    <t>住所2(ビル名、部屋番号)</t>
  </si>
  <si>
    <t>顔写真のファイル名</t>
    <rPh sb="0" eb="1">
      <t>カオ</t>
    </rPh>
    <rPh sb="1" eb="3">
      <t>シャシン</t>
    </rPh>
    <rPh sb="8" eb="9">
      <t>メイ</t>
    </rPh>
    <phoneticPr fontId="3"/>
  </si>
  <si>
    <t>※がついている項目は入力必須項目です。</t>
    <phoneticPr fontId="3"/>
  </si>
  <si>
    <t>メール件名</t>
    <phoneticPr fontId="3"/>
  </si>
  <si>
    <t>※消費税率：10%</t>
    <rPh sb="1" eb="5">
      <t>ショウヒゼイリツ</t>
    </rPh>
    <phoneticPr fontId="3"/>
  </si>
  <si>
    <t>金額(税込)</t>
    <phoneticPr fontId="3"/>
  </si>
  <si>
    <t>申込責任者　氏名</t>
    <rPh sb="0" eb="2">
      <t>モウシコミ</t>
    </rPh>
    <rPh sb="2" eb="4">
      <t>セキニン</t>
    </rPh>
    <rPh sb="4" eb="5">
      <t>シャ</t>
    </rPh>
    <rPh sb="6" eb="8">
      <t>シメイ</t>
    </rPh>
    <phoneticPr fontId="8"/>
  </si>
  <si>
    <t>メール</t>
    <phoneticPr fontId="9"/>
  </si>
  <si>
    <t>〒</t>
    <phoneticPr fontId="8"/>
  </si>
  <si>
    <t>住所1</t>
    <rPh sb="0" eb="2">
      <t>ジュウショ</t>
    </rPh>
    <phoneticPr fontId="8"/>
  </si>
  <si>
    <t>住所2</t>
    <rPh sb="0" eb="2">
      <t>ジュウショ</t>
    </rPh>
    <phoneticPr fontId="8"/>
  </si>
  <si>
    <t>部署</t>
    <rPh sb="0" eb="2">
      <t>ブショ</t>
    </rPh>
    <phoneticPr fontId="8"/>
  </si>
  <si>
    <t>TEL</t>
    <phoneticPr fontId="8"/>
  </si>
  <si>
    <t>請求書送付先
担当者氏名</t>
    <rPh sb="0" eb="3">
      <t>セイキュウショ</t>
    </rPh>
    <rPh sb="3" eb="5">
      <t>ソウフ</t>
    </rPh>
    <rPh sb="5" eb="6">
      <t>サキ</t>
    </rPh>
    <rPh sb="7" eb="10">
      <t>タントウシャ</t>
    </rPh>
    <rPh sb="10" eb="12">
      <t>シメイ</t>
    </rPh>
    <phoneticPr fontId="9"/>
  </si>
  <si>
    <t>請求書要否</t>
    <rPh sb="0" eb="3">
      <t>セイキュウショ</t>
    </rPh>
    <rPh sb="3" eb="5">
      <t>ヨウヒ</t>
    </rPh>
    <phoneticPr fontId="9"/>
  </si>
  <si>
    <t>safety12100@j-cert.com</t>
    <phoneticPr fontId="3"/>
  </si>
  <si>
    <t xml:space="preserve">・メール送付先 ： セーフティアセッサ担当 </t>
    <phoneticPr fontId="3"/>
  </si>
  <si>
    <t>2．申込責任者</t>
    <rPh sb="2" eb="4">
      <t>モウシコミ</t>
    </rPh>
    <rPh sb="4" eb="7">
      <t>セキニンシャ</t>
    </rPh>
    <phoneticPr fontId="3"/>
  </si>
  <si>
    <t>3．請求書発行要否について　</t>
    <rPh sb="2" eb="5">
      <t>セイキュウショ</t>
    </rPh>
    <rPh sb="5" eb="7">
      <t>ハッコウ</t>
    </rPh>
    <rPh sb="7" eb="8">
      <t>ヨウ</t>
    </rPh>
    <rPh sb="8" eb="9">
      <t>ヒ</t>
    </rPh>
    <phoneticPr fontId="3"/>
  </si>
  <si>
    <t>4．申込概要</t>
    <rPh sb="2" eb="4">
      <t>モウシコミ</t>
    </rPh>
    <rPh sb="4" eb="6">
      <t>ガイヨウ</t>
    </rPh>
    <phoneticPr fontId="3"/>
  </si>
  <si>
    <t>RSA同時更新希望有無</t>
    <phoneticPr fontId="3"/>
  </si>
  <si>
    <t>RSA認証番号</t>
    <rPh sb="3" eb="5">
      <t>ニンショウ</t>
    </rPh>
    <rPh sb="5" eb="7">
      <t>バンゴウ</t>
    </rPh>
    <phoneticPr fontId="3"/>
  </si>
  <si>
    <t>RSA認証カード発行</t>
    <rPh sb="3" eb="5">
      <t>ニンショウ</t>
    </rPh>
    <phoneticPr fontId="3"/>
  </si>
  <si>
    <t>RSA資格の更新</t>
    <rPh sb="3" eb="5">
      <t>シカク</t>
    </rPh>
    <rPh sb="6" eb="8">
      <t>コウシン</t>
    </rPh>
    <phoneticPr fontId="3"/>
  </si>
  <si>
    <t>更新料</t>
    <rPh sb="0" eb="2">
      <t>コウシン</t>
    </rPh>
    <phoneticPr fontId="3"/>
  </si>
  <si>
    <t>有り</t>
    <rPh sb="0" eb="1">
      <t>ア</t>
    </rPh>
    <phoneticPr fontId="3"/>
  </si>
  <si>
    <t>無し</t>
    <rPh sb="0" eb="1">
      <t>ナ</t>
    </rPh>
    <phoneticPr fontId="3"/>
  </si>
  <si>
    <t>更新する</t>
    <rPh sb="0" eb="2">
      <t>コウシン</t>
    </rPh>
    <phoneticPr fontId="3"/>
  </si>
  <si>
    <t>更新しない</t>
    <rPh sb="0" eb="2">
      <t>コウシン</t>
    </rPh>
    <phoneticPr fontId="3"/>
  </si>
  <si>
    <t>RSA資格の有無と更新有無の選択</t>
    <rPh sb="3" eb="5">
      <t>シカク</t>
    </rPh>
    <rPh sb="6" eb="8">
      <t>ウム</t>
    </rPh>
    <rPh sb="9" eb="11">
      <t>コウシン</t>
    </rPh>
    <rPh sb="11" eb="13">
      <t>ウム</t>
    </rPh>
    <rPh sb="14" eb="16">
      <t>センタク</t>
    </rPh>
    <phoneticPr fontId="3"/>
  </si>
  <si>
    <t>RSA更新有無初期値</t>
    <rPh sb="3" eb="5">
      <t>コウシン</t>
    </rPh>
    <rPh sb="5" eb="7">
      <t>ウム</t>
    </rPh>
    <rPh sb="7" eb="10">
      <t>ショキチ</t>
    </rPh>
    <phoneticPr fontId="3"/>
  </si>
  <si>
    <t>SA認証カード</t>
    <phoneticPr fontId="3"/>
  </si>
  <si>
    <t>RSA認証カード</t>
    <rPh sb="3" eb="5">
      <t>ニンショウ</t>
    </rPh>
    <phoneticPr fontId="3"/>
  </si>
  <si>
    <t>更新料</t>
    <rPh sb="0" eb="3">
      <t>コウシンリョウ</t>
    </rPh>
    <phoneticPr fontId="3"/>
  </si>
  <si>
    <t>カード代</t>
    <rPh sb="3" eb="4">
      <t>ダイ</t>
    </rPh>
    <phoneticPr fontId="3"/>
  </si>
  <si>
    <t>消費税</t>
    <rPh sb="0" eb="3">
      <t>ショウヒゼイ</t>
    </rPh>
    <phoneticPr fontId="3"/>
  </si>
  <si>
    <t>RSA認証番号</t>
    <rPh sb="3" eb="5">
      <t>ニンショウ</t>
    </rPh>
    <rPh sb="5" eb="7">
      <t>バンゴウ</t>
    </rPh>
    <phoneticPr fontId="3"/>
  </si>
  <si>
    <t>RSA資格有無</t>
    <rPh sb="3" eb="5">
      <t>シカク</t>
    </rPh>
    <rPh sb="5" eb="7">
      <t>ウム</t>
    </rPh>
    <phoneticPr fontId="3"/>
  </si>
  <si>
    <t>RSA同時更新</t>
    <rPh sb="3" eb="5">
      <t>ドウジ</t>
    </rPh>
    <rPh sb="5" eb="7">
      <t>コウシン</t>
    </rPh>
    <phoneticPr fontId="3"/>
  </si>
  <si>
    <t>認証カード代</t>
    <rPh sb="0" eb="2">
      <t>ニンショウ</t>
    </rPh>
    <rPh sb="5" eb="6">
      <t>ダイ</t>
    </rPh>
    <phoneticPr fontId="3"/>
  </si>
  <si>
    <t>合計</t>
    <rPh sb="0" eb="2">
      <t>ゴウケイ</t>
    </rPh>
    <phoneticPr fontId="3"/>
  </si>
  <si>
    <t>SA認証カード</t>
    <rPh sb="2" eb="4">
      <t>ニンショウ</t>
    </rPh>
    <phoneticPr fontId="3"/>
  </si>
  <si>
    <t>RSA認証カード</t>
    <rPh sb="3" eb="5">
      <t>ニンショウ</t>
    </rPh>
    <phoneticPr fontId="3"/>
  </si>
  <si>
    <t>SA更新者</t>
    <rPh sb="2" eb="5">
      <t>コウシンシャ</t>
    </rPh>
    <phoneticPr fontId="3"/>
  </si>
  <si>
    <t>RSA更新者</t>
    <rPh sb="3" eb="6">
      <t>コウシンシャ</t>
    </rPh>
    <phoneticPr fontId="3"/>
  </si>
  <si>
    <t>数</t>
    <rPh sb="0" eb="1">
      <t>スウ</t>
    </rPh>
    <phoneticPr fontId="3"/>
  </si>
  <si>
    <t>資格区分</t>
    <phoneticPr fontId="5"/>
  </si>
  <si>
    <t>資格区分</t>
    <rPh sb="0" eb="2">
      <t>シカク</t>
    </rPh>
    <rPh sb="2" eb="4">
      <t>クブン</t>
    </rPh>
    <phoneticPr fontId="3"/>
  </si>
  <si>
    <t>SSA</t>
    <phoneticPr fontId="3"/>
  </si>
  <si>
    <t>SA</t>
    <phoneticPr fontId="3"/>
  </si>
  <si>
    <t>SLA</t>
    <phoneticPr fontId="3"/>
  </si>
  <si>
    <t>S</t>
    <phoneticPr fontId="3"/>
  </si>
  <si>
    <t>A</t>
    <phoneticPr fontId="3"/>
  </si>
  <si>
    <t>L</t>
    <phoneticPr fontId="3"/>
  </si>
  <si>
    <t>更新料</t>
    <phoneticPr fontId="5"/>
  </si>
  <si>
    <t>更新料</t>
    <rPh sb="0" eb="3">
      <t>コウシンリョウ</t>
    </rPh>
    <phoneticPr fontId="3"/>
  </si>
  <si>
    <t>カード発注</t>
    <rPh sb="3" eb="5">
      <t>ハッチュウ</t>
    </rPh>
    <phoneticPr fontId="3"/>
  </si>
  <si>
    <t>更新料　振込予定日</t>
    <rPh sb="0" eb="2">
      <t>コウシン</t>
    </rPh>
    <phoneticPr fontId="3"/>
  </si>
  <si>
    <t>更新料　振込名義</t>
    <phoneticPr fontId="3"/>
  </si>
  <si>
    <t>※Family name</t>
    <phoneticPr fontId="3"/>
  </si>
  <si>
    <t>※RSA資格の有無</t>
    <rPh sb="4" eb="6">
      <t>シカク</t>
    </rPh>
    <rPh sb="7" eb="9">
      <t>ウム</t>
    </rPh>
    <phoneticPr fontId="3"/>
  </si>
  <si>
    <t>※SA認証番号</t>
    <rPh sb="3" eb="5">
      <t>ニンショウ</t>
    </rPh>
    <rPh sb="5" eb="7">
      <t>バンゴウ</t>
    </rPh>
    <phoneticPr fontId="3"/>
  </si>
  <si>
    <t>(ロボットセーフティアセッサ資格更新 申込も含む）</t>
    <rPh sb="14" eb="16">
      <t>シカク</t>
    </rPh>
    <rPh sb="16" eb="18">
      <t>コウシン</t>
    </rPh>
    <rPh sb="19" eb="21">
      <t>モウシコミ</t>
    </rPh>
    <rPh sb="22" eb="23">
      <t>フク</t>
    </rPh>
    <phoneticPr fontId="3"/>
  </si>
  <si>
    <t>セーフティアセッサ(SLA/SA/SSA) 資格更新 申込書　更新者名簿</t>
    <rPh sb="22" eb="24">
      <t>シカク</t>
    </rPh>
    <rPh sb="31" eb="34">
      <t>コウシンシャ</t>
    </rPh>
    <phoneticPr fontId="3"/>
  </si>
  <si>
    <t>「更新者名簿」を記入後、下表の更新者数/カード枚数が正しいことをご確認願います。</t>
    <rPh sb="1" eb="3">
      <t>コウシン</t>
    </rPh>
    <rPh sb="3" eb="4">
      <t>シャ</t>
    </rPh>
    <rPh sb="4" eb="6">
      <t>メイボ</t>
    </rPh>
    <rPh sb="8" eb="10">
      <t>キニュウ</t>
    </rPh>
    <rPh sb="10" eb="11">
      <t>ゴ</t>
    </rPh>
    <rPh sb="12" eb="14">
      <t>カヒョウ</t>
    </rPh>
    <rPh sb="15" eb="18">
      <t>コウシンシャ</t>
    </rPh>
    <rPh sb="18" eb="19">
      <t>スウ</t>
    </rPh>
    <rPh sb="23" eb="25">
      <t>マイスウ</t>
    </rPh>
    <rPh sb="26" eb="27">
      <t>タダ</t>
    </rPh>
    <rPh sb="33" eb="35">
      <t>カクニン</t>
    </rPh>
    <rPh sb="35" eb="36">
      <t>ネガ</t>
    </rPh>
    <phoneticPr fontId="3"/>
  </si>
  <si>
    <t>※SA認証カード</t>
    <phoneticPr fontId="3"/>
  </si>
  <si>
    <t>※RSA認証カード</t>
    <phoneticPr fontId="3"/>
  </si>
  <si>
    <t>・資格試験の受験申込</t>
  </si>
  <si>
    <t>・講習会の受講申込</t>
  </si>
  <si>
    <t>・受験票/受講票のダウンロード</t>
  </si>
  <si>
    <t>・サーベイランスレポートの提出(SA資格者のみ)</t>
  </si>
  <si>
    <t>・資格更新の申込(SA資格者のみ)</t>
  </si>
  <si>
    <t>・資格者情報の参照と更新</t>
  </si>
  <si>
    <t>・認証カードの発行（再発行含む）申込</t>
  </si>
  <si>
    <t>・各種履歴（受験/受講/更新/認証カード申込）の参照</t>
  </si>
  <si>
    <t>以前に、日本認証（株）主催の各種試験・講習会にExcel申込書で申込まれた方は、</t>
    <rPh sb="0" eb="2">
      <t>イゼン</t>
    </rPh>
    <rPh sb="4" eb="6">
      <t>ニホン</t>
    </rPh>
    <rPh sb="6" eb="8">
      <t>ニンショウ</t>
    </rPh>
    <rPh sb="9" eb="10">
      <t>カブ</t>
    </rPh>
    <rPh sb="11" eb="13">
      <t>シュサイ</t>
    </rPh>
    <rPh sb="14" eb="16">
      <t>カクシュ</t>
    </rPh>
    <rPh sb="16" eb="18">
      <t>シケン</t>
    </rPh>
    <rPh sb="19" eb="22">
      <t>コウシュウカイ</t>
    </rPh>
    <phoneticPr fontId="3"/>
  </si>
  <si>
    <t>お手数ですが、仮登録の場合は以下の手順で本登録をお願い致します。</t>
    <rPh sb="1" eb="3">
      <t>テスウ</t>
    </rPh>
    <phoneticPr fontId="3"/>
  </si>
  <si>
    <t>・初期パスワード：Jc（半角大文字ジェイ＋半角小文字シー）＋生年月日（西暦8桁）</t>
  </si>
  <si>
    <t>資格者様への連絡はメールになりますので、メールアドレスを変更される場合はマイページより必ずお願い致します。</t>
    <rPh sb="0" eb="2">
      <t>シカク</t>
    </rPh>
    <rPh sb="2" eb="3">
      <t>シャ</t>
    </rPh>
    <rPh sb="3" eb="4">
      <t>サマ</t>
    </rPh>
    <phoneticPr fontId="3"/>
  </si>
  <si>
    <t>（3）2回目以降にログインする場合</t>
  </si>
  <si>
    <t>・ログインID：メールアドレス、もしくは認証番号でも可能となります。</t>
  </si>
  <si>
    <t>（2）初回ログイン時</t>
  </si>
  <si>
    <t>・パスワード：本登録で設定したパスワードです。</t>
  </si>
  <si>
    <t>（例）1990年12月3日の場合、初期パスワードは「Jc19901203」</t>
  </si>
  <si>
    <t>（1）マイページにログイン後に左下の「マイページへ」をクリック</t>
  </si>
  <si>
    <t>（2）「マイページメニュー」画面ページ上部のお名前が記載されている枠内にある「メールアドレスの変更はこちら 」をクリック</t>
  </si>
  <si>
    <t>（3）「メールアドレス（ログインID）変更 」画面で、新しいメールアドレスを入力（確認用含め2回）後、送信をクリック</t>
  </si>
  <si>
    <t>（2）「マイページメニュー」画面の「基本情報の確認へ」をクリックし、内容を変更してください。</t>
  </si>
  <si>
    <t>更新料/カード発行費用(税込)</t>
    <rPh sb="0" eb="2">
      <t>コウシン</t>
    </rPh>
    <rPh sb="7" eb="9">
      <t>ハッコウ</t>
    </rPh>
    <rPh sb="9" eb="11">
      <t>ヒヨウ</t>
    </rPh>
    <phoneticPr fontId="3"/>
  </si>
  <si>
    <t>(1)日本認証ホームページ右上の「申込・マイページへログイン」ボタンよりマイページへ</t>
    <phoneticPr fontId="3"/>
  </si>
  <si>
    <t>2019年4月に、日本認証（株）運営サイトの利用者向けマイページを開設いたしました。</t>
    <rPh sb="4" eb="5">
      <t>ネン</t>
    </rPh>
    <rPh sb="6" eb="7">
      <t>ガツ</t>
    </rPh>
    <rPh sb="9" eb="11">
      <t>ニホン</t>
    </rPh>
    <phoneticPr fontId="3"/>
  </si>
  <si>
    <t>https://www.japan-certification.com/</t>
    <phoneticPr fontId="3"/>
  </si>
  <si>
    <t>・ログインID：　資格者台帳に登録されているメールアドレスとなります。</t>
    <phoneticPr fontId="3"/>
  </si>
  <si>
    <t>（4）新しいメールアドレス宛に、件名「日本認証 メールアドレス変更URLのお知らせ - 〇〇 様」が届くので、</t>
  </si>
  <si>
    <t>　　　　メール記載内容に従ってメールアドレスの変更を実施</t>
  </si>
  <si>
    <t>　初回ログインして本登録実施後、新しいメールアドレス（ID）へ変更してください。</t>
    <phoneticPr fontId="3"/>
  </si>
  <si>
    <t>更新する</t>
  </si>
  <si>
    <t>(1) マイページにログイン</t>
  </si>
  <si>
    <t>(2) 「メニュー」画面左下の「マイページへ」をクリック</t>
  </si>
  <si>
    <t>→ 「マイページメニュー」画面が開きます。画面下側にサーベイランスレポートの提出履歴が表示されます。</t>
  </si>
  <si>
    <t>2.サーベイランスレポートの提出方法について</t>
  </si>
  <si>
    <t>(3)　「セーフティアセッサ資格者向けサイト」が開きます。</t>
  </si>
  <si>
    <t>(4)「セーフティアセッサ資格者向けサイト」ログイン後、メニューから「サーベイランスレポート」を選択してください。</t>
  </si>
  <si>
    <t>(5)「サーベイランスレポート作成」をクリックしてください。</t>
  </si>
  <si>
    <t>(6)活動報告にある「報告する年度」と「報告する資格区分」を選択してください。</t>
  </si>
  <si>
    <t>(9)判定結果：提出時に自動判定します。</t>
  </si>
  <si>
    <t>【マイページについて】</t>
    <phoneticPr fontId="3"/>
  </si>
  <si>
    <t>【サーベイランスレポートについて】</t>
    <phoneticPr fontId="3"/>
  </si>
  <si>
    <t>※初回ログイン後に本登録（「アカウントの新規登録」）を実施ください。ここで正式パスワードを設定願います。</t>
    <rPh sb="7" eb="8">
      <t>ゴ</t>
    </rPh>
    <rPh sb="9" eb="10">
      <t>ホン</t>
    </rPh>
    <rPh sb="10" eb="12">
      <t>トウロク</t>
    </rPh>
    <rPh sb="20" eb="22">
      <t>シンキ</t>
    </rPh>
    <rPh sb="22" eb="24">
      <t>トウロク</t>
    </rPh>
    <phoneticPr fontId="3"/>
  </si>
  <si>
    <t>■メールアドレス(ID)の変更方法</t>
    <phoneticPr fontId="3"/>
  </si>
  <si>
    <t>■会社情報等の変更方法</t>
    <phoneticPr fontId="3"/>
  </si>
  <si>
    <t>1.サーベイランスレポート提出履歴の確認方法について</t>
    <phoneticPr fontId="3"/>
  </si>
  <si>
    <t>　　→サーベイランスレポートのページへ移動します。</t>
    <phoneticPr fontId="3"/>
  </si>
  <si>
    <t>　　→ 「マイページメニュー」画面が開きます。保有資格の表の下側の「サーベイランスの提出はこちら」をクリック</t>
    <phoneticPr fontId="3"/>
  </si>
  <si>
    <t>　　　「セーフティアセッサ資格者向けサイト」で、[氏名]、[生年月日]、[認証番号]を入力してログインしてください。</t>
    <phoneticPr fontId="3"/>
  </si>
  <si>
    <t>　　　※マイページに登録されている情報と一致しないとログインできません。</t>
    <phoneticPr fontId="3"/>
  </si>
  <si>
    <t>　　　・[認証番号]は、「マイページ メニュー」下側、「保有資格」で確認できます。</t>
    <phoneticPr fontId="3"/>
  </si>
  <si>
    <t>　　　・[氏名]、[生年月日]は、「マイページ メニュー」の「基本情報」で確認できます。</t>
    <phoneticPr fontId="3"/>
  </si>
  <si>
    <t>　　→「資格者情報」と「活動報告」を選択する画面が開きます。</t>
    <phoneticPr fontId="3"/>
  </si>
  <si>
    <t>　　※資格者情報の［氏名］と［認証番号］に間違いがないことを確認してください。</t>
    <phoneticPr fontId="3"/>
  </si>
  <si>
    <t>　　・「報告する年度」：報告対象の年度を選択してください。</t>
    <phoneticPr fontId="3"/>
  </si>
  <si>
    <t>　　・「報告する資格区分」：現時点ではなく報告する年度に貴方が保有していた資格区分を選択してください。</t>
    <phoneticPr fontId="3"/>
  </si>
  <si>
    <t>　　→レポート入力画面が表示されます。</t>
    <phoneticPr fontId="3"/>
  </si>
  <si>
    <t>　　※報告対象年度ではない、報告対象の資格ではない、すでに提出済の場合は、エラーメッセージが表示されます。</t>
    <phoneticPr fontId="3"/>
  </si>
  <si>
    <t>　　※4年前まで遡って提出が可能です。</t>
    <phoneticPr fontId="3"/>
  </si>
  <si>
    <t>(7)レポートを入力してください。</t>
    <phoneticPr fontId="3"/>
  </si>
  <si>
    <t>　　※レポート入力内容の一時保管はできません。一旦作成を開始したら、最後の≪申請≫まで続けて実施願います。</t>
    <phoneticPr fontId="3"/>
  </si>
  <si>
    <t>　　※レポートの入力方法は、入力画面内の「■サーベイランスレポートの作成・提出方法について」を参照ください。　</t>
    <phoneticPr fontId="3"/>
  </si>
  <si>
    <t>　　※作成にあたっては、事前に【活動分類説明】と【記入例】をご参照ください。</t>
    <phoneticPr fontId="3"/>
  </si>
  <si>
    <t>(8)入力が終わったら、「申請確認」→「申請」をクリックしてレポートを提出してください。　</t>
    <phoneticPr fontId="3"/>
  </si>
  <si>
    <t>　　※［過去に提出したサーベイランスレポート一覧］にて閲覧可能なものは「セーフティアセッサ資格者向けサイト」から</t>
    <phoneticPr fontId="3"/>
  </si>
  <si>
    <t>　　　　提出したもののみです。過去にEXCELファイルにて提出したものは閲覧できません。</t>
    <phoneticPr fontId="3"/>
  </si>
  <si>
    <t>1.マイページからは下記が実施可能です。</t>
    <phoneticPr fontId="3"/>
  </si>
  <si>
    <t>資格更新には、毎年のサーベイランスレポートの提出が必要となります。</t>
    <rPh sb="0" eb="2">
      <t>シカク</t>
    </rPh>
    <rPh sb="2" eb="4">
      <t>コウシン</t>
    </rPh>
    <rPh sb="7" eb="9">
      <t>マイトシ</t>
    </rPh>
    <rPh sb="22" eb="24">
      <t>テイシュツ</t>
    </rPh>
    <rPh sb="25" eb="27">
      <t>ヒツヨウ</t>
    </rPh>
    <phoneticPr fontId="3"/>
  </si>
  <si>
    <t>マイページからサーベイランスレポートの提出履歴が確認可能です。</t>
    <rPh sb="19" eb="21">
      <t>テイシュツ</t>
    </rPh>
    <rPh sb="21" eb="23">
      <t>リレキ</t>
    </rPh>
    <rPh sb="24" eb="26">
      <t>カクニン</t>
    </rPh>
    <rPh sb="26" eb="28">
      <t>カノウ</t>
    </rPh>
    <phoneticPr fontId="3"/>
  </si>
  <si>
    <t>2.マイページご利用方法について</t>
    <rPh sb="8" eb="10">
      <t>リヨウ</t>
    </rPh>
    <rPh sb="10" eb="12">
      <t>ホウホウ</t>
    </rPh>
    <phoneticPr fontId="3"/>
  </si>
  <si>
    <t>■初回ログイン方法</t>
    <rPh sb="1" eb="3">
      <t>ショカイ</t>
    </rPh>
    <phoneticPr fontId="3"/>
  </si>
  <si>
    <t>　　※マイページに初めてログインする場合は、「マイページについて」シートの初回ログイン方法を参照願います。</t>
    <phoneticPr fontId="3"/>
  </si>
  <si>
    <t>SA申込数</t>
    <rPh sb="2" eb="4">
      <t>モウシコミ</t>
    </rPh>
    <rPh sb="4" eb="5">
      <t>スウ</t>
    </rPh>
    <phoneticPr fontId="3"/>
  </si>
  <si>
    <t>RSA申込数</t>
    <rPh sb="3" eb="5">
      <t>モウシコミ</t>
    </rPh>
    <rPh sb="5" eb="6">
      <t>スウ</t>
    </rPh>
    <phoneticPr fontId="3"/>
  </si>
  <si>
    <t>SA認証カード枚数</t>
    <rPh sb="2" eb="4">
      <t>ニンショウ</t>
    </rPh>
    <rPh sb="7" eb="9">
      <t>マイスウ</t>
    </rPh>
    <phoneticPr fontId="3"/>
  </si>
  <si>
    <t>RSA認証カード枚数</t>
    <rPh sb="3" eb="5">
      <t>ニンショウ</t>
    </rPh>
    <rPh sb="8" eb="10">
      <t>マイスウ</t>
    </rPh>
    <phoneticPr fontId="3"/>
  </si>
  <si>
    <t>更新料請求書
／発行日</t>
    <rPh sb="0" eb="2">
      <t>コウシン</t>
    </rPh>
    <rPh sb="2" eb="3">
      <t>リョウ</t>
    </rPh>
    <rPh sb="3" eb="6">
      <t>セイキュウショ</t>
    </rPh>
    <rPh sb="8" eb="11">
      <t>ハッコウビ</t>
    </rPh>
    <phoneticPr fontId="9"/>
  </si>
  <si>
    <t>新SA管理システム用に新規作成</t>
    <rPh sb="0" eb="1">
      <t>シン</t>
    </rPh>
    <rPh sb="3" eb="5">
      <t>カンリ</t>
    </rPh>
    <rPh sb="9" eb="10">
      <t>ヨウ</t>
    </rPh>
    <rPh sb="11" eb="13">
      <t>シンキ</t>
    </rPh>
    <rPh sb="13" eb="15">
      <t>サクセイ</t>
    </rPh>
    <phoneticPr fontId="3"/>
  </si>
  <si>
    <t>日本認証で受験者・受講者の仮アカウントを作成し、マイページは仮登録状態となっています。</t>
    <rPh sb="0" eb="4">
      <t>ニホンニンショウ</t>
    </rPh>
    <rPh sb="5" eb="8">
      <t>ジュケンシャ</t>
    </rPh>
    <rPh sb="9" eb="12">
      <t>ジュコウシャ</t>
    </rPh>
    <rPh sb="13" eb="14">
      <t>カリ</t>
    </rPh>
    <rPh sb="20" eb="22">
      <t>サクセイ</t>
    </rPh>
    <rPh sb="33" eb="35">
      <t>ジョウタイ</t>
    </rPh>
    <phoneticPr fontId="3"/>
  </si>
  <si>
    <t>「ご注意-5の4番め」の誤記を修正し、「送付書類の宛先には、マイページ登録の「会社住所」、「会社情報(会社名・事業所・部署)」を記載します。」に修正</t>
    <rPh sb="2" eb="4">
      <t>チュウイ</t>
    </rPh>
    <rPh sb="8" eb="9">
      <t>バン</t>
    </rPh>
    <rPh sb="12" eb="14">
      <t>ゴキ</t>
    </rPh>
    <rPh sb="15" eb="17">
      <t>シュウセイ</t>
    </rPh>
    <rPh sb="72" eb="74">
      <t>シュウセイ</t>
    </rPh>
    <phoneticPr fontId="3"/>
  </si>
  <si>
    <t>v2.01</t>
    <phoneticPr fontId="3"/>
  </si>
  <si>
    <t>v2.02</t>
    <phoneticPr fontId="3"/>
  </si>
  <si>
    <t>更新手数料　振込期限日（申込日＋7日）</t>
    <rPh sb="0" eb="2">
      <t>コウシン</t>
    </rPh>
    <rPh sb="2" eb="5">
      <t>テスウリョウ</t>
    </rPh>
    <rPh sb="6" eb="8">
      <t>フリコミ</t>
    </rPh>
    <rPh sb="8" eb="10">
      <t>キゲン</t>
    </rPh>
    <rPh sb="10" eb="11">
      <t>ビ</t>
    </rPh>
    <rPh sb="12" eb="14">
      <t>モウシコミ</t>
    </rPh>
    <rPh sb="14" eb="15">
      <t>ヒ</t>
    </rPh>
    <rPh sb="17" eb="18">
      <t>ニチ</t>
    </rPh>
    <phoneticPr fontId="3"/>
  </si>
  <si>
    <t>更新手数料　振込名義</t>
    <rPh sb="0" eb="2">
      <t>コウシン</t>
    </rPh>
    <rPh sb="2" eb="5">
      <t>テスウリョウ</t>
    </rPh>
    <rPh sb="6" eb="8">
      <t>フリコミ</t>
    </rPh>
    <rPh sb="8" eb="10">
      <t>メイギ</t>
    </rPh>
    <phoneticPr fontId="3"/>
  </si>
  <si>
    <t>v2.03</t>
    <phoneticPr fontId="3"/>
  </si>
  <si>
    <t>「申込責任者」シート-セルC28,C29の誤記訂正（受験料→更新手数料）</t>
    <rPh sb="1" eb="3">
      <t>モウシコミ</t>
    </rPh>
    <rPh sb="3" eb="6">
      <t>セキニンシャ</t>
    </rPh>
    <rPh sb="21" eb="23">
      <t>ゴキ</t>
    </rPh>
    <rPh sb="23" eb="25">
      <t>テイセイ</t>
    </rPh>
    <rPh sb="26" eb="29">
      <t>ジュケンリョウ</t>
    </rPh>
    <rPh sb="30" eb="32">
      <t>コウシン</t>
    </rPh>
    <rPh sb="32" eb="35">
      <t>テスウリョウ</t>
    </rPh>
    <phoneticPr fontId="3"/>
  </si>
  <si>
    <t>前</t>
    <rPh sb="0" eb="1">
      <t>マエ</t>
    </rPh>
    <phoneticPr fontId="3"/>
  </si>
  <si>
    <t>法人格位置</t>
    <rPh sb="0" eb="2">
      <t>ホウジン</t>
    </rPh>
    <rPh sb="2" eb="3">
      <t>カク</t>
    </rPh>
    <rPh sb="3" eb="5">
      <t>イチ</t>
    </rPh>
    <phoneticPr fontId="3"/>
  </si>
  <si>
    <t>v2.04</t>
    <phoneticPr fontId="3"/>
  </si>
  <si>
    <t>入力が、半角カタカナ、またはひらがなの場合も、全角カタカナとなるように「DB取込」シートの列I、列Jの式を以下に変更、(TRIM(更新者名簿!E8))→（JIS(TRIM(PHONETIC(更新者名簿!E8))))</t>
    <rPh sb="38" eb="40">
      <t>トリコミ</t>
    </rPh>
    <rPh sb="45" eb="46">
      <t>レツ</t>
    </rPh>
    <rPh sb="48" eb="49">
      <t>レツ</t>
    </rPh>
    <rPh sb="51" eb="52">
      <t>シキ</t>
    </rPh>
    <rPh sb="53" eb="55">
      <t>イカ</t>
    </rPh>
    <rPh sb="56" eb="58">
      <t>ヘンコウ</t>
    </rPh>
    <phoneticPr fontId="3"/>
  </si>
  <si>
    <t>一括管理番号</t>
    <rPh sb="0" eb="2">
      <t>イッカツ</t>
    </rPh>
    <rPh sb="2" eb="4">
      <t>カンリ</t>
    </rPh>
    <rPh sb="4" eb="6">
      <t>バンゴウ</t>
    </rPh>
    <phoneticPr fontId="3"/>
  </si>
  <si>
    <t>・SLA/SEA資格には対応できない運用としたため、この注記を追記。
・予約番号→一括管理番号に変更、顔写真ファイル名の生成方法を変更（SA試験と同方法とした）、他</t>
    <rPh sb="8" eb="10">
      <t>シカク</t>
    </rPh>
    <rPh sb="12" eb="14">
      <t>タイオウ</t>
    </rPh>
    <rPh sb="18" eb="20">
      <t>ウンヨウ</t>
    </rPh>
    <rPh sb="28" eb="30">
      <t>チュウキ</t>
    </rPh>
    <rPh sb="31" eb="33">
      <t>ツイキ</t>
    </rPh>
    <rPh sb="36" eb="38">
      <t>ヨヤク</t>
    </rPh>
    <rPh sb="38" eb="40">
      <t>バンゴウ</t>
    </rPh>
    <rPh sb="41" eb="43">
      <t>イッカツ</t>
    </rPh>
    <rPh sb="43" eb="45">
      <t>カンリ</t>
    </rPh>
    <rPh sb="45" eb="47">
      <t>バンゴウ</t>
    </rPh>
    <rPh sb="48" eb="50">
      <t>ヘンコウ</t>
    </rPh>
    <rPh sb="51" eb="54">
      <t>カオシャシン</t>
    </rPh>
    <rPh sb="58" eb="59">
      <t>メイ</t>
    </rPh>
    <rPh sb="60" eb="62">
      <t>セイセイ</t>
    </rPh>
    <rPh sb="62" eb="64">
      <t>ホウホウ</t>
    </rPh>
    <rPh sb="65" eb="67">
      <t>ヘンコウ</t>
    </rPh>
    <rPh sb="70" eb="72">
      <t>シケン</t>
    </rPh>
    <rPh sb="73" eb="74">
      <t>ドウ</t>
    </rPh>
    <rPh sb="74" eb="76">
      <t>ホウホウ</t>
    </rPh>
    <rPh sb="81" eb="82">
      <t>ホカ</t>
    </rPh>
    <phoneticPr fontId="3"/>
  </si>
  <si>
    <t>申込責任者取引先コード</t>
    <rPh sb="0" eb="2">
      <t>モウシコミ</t>
    </rPh>
    <rPh sb="2" eb="5">
      <t>セキニンシャ</t>
    </rPh>
    <rPh sb="5" eb="7">
      <t>トリヒキ</t>
    </rPh>
    <rPh sb="7" eb="8">
      <t>サキ</t>
    </rPh>
    <phoneticPr fontId="3"/>
  </si>
  <si>
    <t>写真ファイル名</t>
    <rPh sb="0" eb="2">
      <t>シャシン</t>
    </rPh>
    <rPh sb="6" eb="7">
      <t>メイ</t>
    </rPh>
    <phoneticPr fontId="3"/>
  </si>
  <si>
    <t>認証番号体系チェック</t>
    <rPh sb="0" eb="2">
      <t>ニンショウ</t>
    </rPh>
    <rPh sb="2" eb="4">
      <t>バンゴウ</t>
    </rPh>
    <rPh sb="4" eb="6">
      <t>タイケイ</t>
    </rPh>
    <phoneticPr fontId="3"/>
  </si>
  <si>
    <t>エラー有無</t>
    <rPh sb="3" eb="5">
      <t>ウム</t>
    </rPh>
    <phoneticPr fontId="3"/>
  </si>
  <si>
    <t>必須モレチェック</t>
    <rPh sb="0" eb="2">
      <t>ヒッス</t>
    </rPh>
    <phoneticPr fontId="3"/>
  </si>
  <si>
    <t>認証カード発行</t>
    <rPh sb="0" eb="2">
      <t>ニンショウ</t>
    </rPh>
    <phoneticPr fontId="3"/>
  </si>
  <si>
    <t>保有資格</t>
    <rPh sb="0" eb="2">
      <t>ホユウ</t>
    </rPh>
    <rPh sb="2" eb="4">
      <t>シカク</t>
    </rPh>
    <phoneticPr fontId="3"/>
  </si>
  <si>
    <t>セーフティサブアセッサ</t>
    <phoneticPr fontId="3"/>
  </si>
  <si>
    <t>セーフティリードアセッサ</t>
    <phoneticPr fontId="3"/>
  </si>
  <si>
    <t>セーフティアセッサ</t>
    <phoneticPr fontId="3"/>
  </si>
  <si>
    <t>資格差違ェック</t>
    <rPh sb="0" eb="2">
      <t>シカク</t>
    </rPh>
    <rPh sb="2" eb="4">
      <t>サイ</t>
    </rPh>
    <phoneticPr fontId="3"/>
  </si>
  <si>
    <t>1文字目</t>
    <phoneticPr fontId="3"/>
  </si>
  <si>
    <t>2文字目</t>
    <phoneticPr fontId="3"/>
  </si>
  <si>
    <t>文字数</t>
    <phoneticPr fontId="3"/>
  </si>
  <si>
    <t>SEA-C</t>
    <phoneticPr fontId="3"/>
  </si>
  <si>
    <t>セーフティシニアアセッサ-制御設計分野</t>
    <rPh sb="13" eb="15">
      <t>セイギョ</t>
    </rPh>
    <rPh sb="15" eb="17">
      <t>セッケイ</t>
    </rPh>
    <rPh sb="17" eb="19">
      <t>ブンヤ</t>
    </rPh>
    <phoneticPr fontId="3"/>
  </si>
  <si>
    <t>セーフティシニアアセッサ-電気設計分野</t>
    <rPh sb="13" eb="15">
      <t>デンキ</t>
    </rPh>
    <rPh sb="15" eb="17">
      <t>セッケイ</t>
    </rPh>
    <rPh sb="17" eb="19">
      <t>ブンヤ</t>
    </rPh>
    <phoneticPr fontId="3"/>
  </si>
  <si>
    <t>SEA-E</t>
    <phoneticPr fontId="3"/>
  </si>
  <si>
    <t>SEA-M</t>
    <phoneticPr fontId="3"/>
  </si>
  <si>
    <t>セーフティシニアアセッサ-機械設計分野</t>
    <rPh sb="13" eb="15">
      <t>キカイ</t>
    </rPh>
    <rPh sb="15" eb="17">
      <t>セッケイ</t>
    </rPh>
    <rPh sb="17" eb="19">
      <t>ブンヤ</t>
    </rPh>
    <phoneticPr fontId="3"/>
  </si>
  <si>
    <t>選択された保有資格と認証番号が合致しません。色塗りされたセルを確認願います。</t>
    <rPh sb="0" eb="2">
      <t>センタク</t>
    </rPh>
    <rPh sb="5" eb="7">
      <t>ホユウ</t>
    </rPh>
    <rPh sb="7" eb="9">
      <t>シカク</t>
    </rPh>
    <rPh sb="10" eb="12">
      <t>ニンショウ</t>
    </rPh>
    <rPh sb="12" eb="14">
      <t>バンゴウ</t>
    </rPh>
    <rPh sb="15" eb="17">
      <t>ガッチ</t>
    </rPh>
    <rPh sb="22" eb="24">
      <t>イロヌ</t>
    </rPh>
    <rPh sb="31" eb="33">
      <t>カクニン</t>
    </rPh>
    <rPh sb="33" eb="34">
      <t>ネガ</t>
    </rPh>
    <phoneticPr fontId="3"/>
  </si>
  <si>
    <t>認証番号が正しくありません。色塗りされたセルを確認願います。</t>
    <rPh sb="0" eb="4">
      <t>ニンショウバンゴウ</t>
    </rPh>
    <rPh sb="5" eb="6">
      <t>タダ</t>
    </rPh>
    <phoneticPr fontId="3"/>
  </si>
  <si>
    <t>セーフティアセッサ(SLA/SEA/SA/SSA)資格更新 申込書(一括)</t>
    <rPh sb="25" eb="27">
      <t>シカク</t>
    </rPh>
    <phoneticPr fontId="3"/>
  </si>
  <si>
    <t>更新料</t>
    <rPh sb="0" eb="2">
      <t>コウシン</t>
    </rPh>
    <rPh sb="2" eb="3">
      <t>リョウ</t>
    </rPh>
    <phoneticPr fontId="3"/>
  </si>
  <si>
    <t>税抜</t>
    <rPh sb="0" eb="2">
      <t>ゼイヌ</t>
    </rPh>
    <phoneticPr fontId="3"/>
  </si>
  <si>
    <t>税込</t>
    <rPh sb="0" eb="2">
      <t>ゼイコ</t>
    </rPh>
    <phoneticPr fontId="3"/>
  </si>
  <si>
    <t>　　区分</t>
    <rPh sb="2" eb="4">
      <t>クブン</t>
    </rPh>
    <phoneticPr fontId="3"/>
  </si>
  <si>
    <t>※保有資格</t>
    <rPh sb="1" eb="3">
      <t>ホユウ</t>
    </rPh>
    <rPh sb="3" eb="5">
      <t>シカク</t>
    </rPh>
    <phoneticPr fontId="3"/>
  </si>
  <si>
    <t>v2.05</t>
    <phoneticPr fontId="3"/>
  </si>
  <si>
    <t>生年月日が「200.1.1」と入力された場合、SA管路システムにはそのまま文字列として取り込まれてしまう問題が発覚。この対策として、「DB取込」シートのF列（生年月日）の関数を変更した。</t>
    <phoneticPr fontId="3"/>
  </si>
  <si>
    <t>RSA同時更新</t>
    <rPh sb="3" eb="5">
      <t>ドウジ</t>
    </rPh>
    <phoneticPr fontId="3"/>
  </si>
  <si>
    <t>一括管理番号</t>
    <rPh sb="0" eb="6">
      <t>イッカツカンリバンゴウ</t>
    </rPh>
    <phoneticPr fontId="3"/>
  </si>
  <si>
    <t>一括管理番号</t>
    <rPh sb="0" eb="6">
      <t>イッカツカンリバンゴウ</t>
    </rPh>
    <phoneticPr fontId="9"/>
  </si>
  <si>
    <t>申込責任者会社名</t>
    <rPh sb="0" eb="5">
      <t>モウシコミセキニンシャ</t>
    </rPh>
    <rPh sb="5" eb="8">
      <t>カイシャメイ</t>
    </rPh>
    <phoneticPr fontId="9"/>
  </si>
  <si>
    <t>v2.07</t>
    <phoneticPr fontId="3"/>
  </si>
  <si>
    <t>DB取込シートの項目：一括管理番号、申込責任者会社名を追加。課題No.324に対応。更新者名簿の備考AR列：一括管理番号、申込者名→申込責任者 に変更。</t>
    <rPh sb="8" eb="10">
      <t>コウモク</t>
    </rPh>
    <rPh sb="27" eb="29">
      <t>ツイカ</t>
    </rPh>
    <rPh sb="30" eb="32">
      <t>カダイ</t>
    </rPh>
    <rPh sb="39" eb="41">
      <t>タイオウ</t>
    </rPh>
    <rPh sb="42" eb="45">
      <t>コウシンシャ</t>
    </rPh>
    <rPh sb="45" eb="47">
      <t>メイボ</t>
    </rPh>
    <rPh sb="48" eb="50">
      <t>ビコウ</t>
    </rPh>
    <rPh sb="52" eb="53">
      <t>レツ</t>
    </rPh>
    <rPh sb="54" eb="58">
      <t>イッカツカンリ</t>
    </rPh>
    <rPh sb="58" eb="60">
      <t>バンゴウ</t>
    </rPh>
    <rPh sb="61" eb="64">
      <t>モウシコミシャ</t>
    </rPh>
    <rPh sb="64" eb="65">
      <t>メイ</t>
    </rPh>
    <rPh sb="66" eb="68">
      <t>モウシコミ</t>
    </rPh>
    <rPh sb="68" eb="71">
      <t>セキニンシャ</t>
    </rPh>
    <rPh sb="73" eb="75">
      <t>ヘンコウ</t>
    </rPh>
    <phoneticPr fontId="3"/>
  </si>
  <si>
    <t>・メール件名は枠内に表示されるものとしてください。（一括管理番号、申込責任者名を入力後、自動表示されます。）</t>
    <phoneticPr fontId="3"/>
  </si>
  <si>
    <t>こちらから取得してください。</t>
    <phoneticPr fontId="3"/>
  </si>
  <si>
    <t>https://www.japan-certification.com/certifying-examination/application/pre-application/</t>
    <phoneticPr fontId="3"/>
  </si>
  <si>
    <r>
      <t>【一括申込における個人情報の取扱いについて】</t>
    </r>
    <r>
      <rPr>
        <b/>
        <sz val="16"/>
        <color rgb="FFFF0000"/>
        <rFont val="Meiryo UI"/>
        <family val="3"/>
        <charset val="128"/>
      </rPr>
      <t>　必ずお読みください。</t>
    </r>
    <phoneticPr fontId="3"/>
  </si>
  <si>
    <t>申込責任者の方へ</t>
    <rPh sb="0" eb="2">
      <t>モウシコミ</t>
    </rPh>
    <rPh sb="2" eb="5">
      <t>セキニンシャ</t>
    </rPh>
    <rPh sb="6" eb="7">
      <t>カタ</t>
    </rPh>
    <phoneticPr fontId="3"/>
  </si>
  <si>
    <t>ご協力のほどよろしくお願いいたします。</t>
    <phoneticPr fontId="3"/>
  </si>
  <si>
    <t>更新申込~結果のお知らせに至るまでの問合せ対応は、一括して申込責任者経由でご連絡いたします。</t>
    <rPh sb="0" eb="2">
      <t>コウシン</t>
    </rPh>
    <phoneticPr fontId="3"/>
  </si>
  <si>
    <t>更新者の方へ</t>
    <rPh sb="0" eb="3">
      <t>コウシンシャ</t>
    </rPh>
    <rPh sb="4" eb="5">
      <t>カタ</t>
    </rPh>
    <phoneticPr fontId="3"/>
  </si>
  <si>
    <t>＜マイページログイン＞　マイページ → 基本情報/会社情報/住所などを確認 → 個人情報保護方針 同意  → 更新ボタンを押下</t>
  </si>
  <si>
    <t>マイページより各更新者自身でお願いいたします。</t>
    <rPh sb="8" eb="10">
      <t>コウシン</t>
    </rPh>
    <rPh sb="11" eb="13">
      <t>ジシン</t>
    </rPh>
    <phoneticPr fontId="3"/>
  </si>
  <si>
    <t>(3)サーベイランスレポートの提出履歴の確認と未提出年度があれば提出。</t>
    <phoneticPr fontId="3"/>
  </si>
  <si>
    <t>(2)マイページ登録の「会社情報(会社名・事業所・部署・役職など)」、「会社住所」を確認、最新の正しい情報へ更新。</t>
    <rPh sb="42" eb="44">
      <t>カクニン</t>
    </rPh>
    <phoneticPr fontId="3"/>
  </si>
  <si>
    <t>更新申込書ご提出日から1週間以内には、更新者全員の同意が完了するようお願いいたします。</t>
    <rPh sb="0" eb="2">
      <t>コウシン</t>
    </rPh>
    <rPh sb="2" eb="5">
      <t>モウシコミショ</t>
    </rPh>
    <rPh sb="6" eb="8">
      <t>テイシュツ</t>
    </rPh>
    <rPh sb="8" eb="9">
      <t>ヒ</t>
    </rPh>
    <rPh sb="12" eb="14">
      <t>シュウカン</t>
    </rPh>
    <rPh sb="14" eb="16">
      <t>イナイ</t>
    </rPh>
    <rPh sb="19" eb="21">
      <t>コウシン</t>
    </rPh>
    <rPh sb="21" eb="22">
      <t>シャ</t>
    </rPh>
    <rPh sb="22" eb="24">
      <t>ゼンイン</t>
    </rPh>
    <rPh sb="25" eb="27">
      <t>ドウイ</t>
    </rPh>
    <rPh sb="28" eb="30">
      <t>カンリョウ</t>
    </rPh>
    <rPh sb="35" eb="36">
      <t>ネガ</t>
    </rPh>
    <phoneticPr fontId="3"/>
  </si>
  <si>
    <t>(1)マイページが仮登録の場合は、本登録の実施をしてください。</t>
    <phoneticPr fontId="3"/>
  </si>
  <si>
    <t>　　個人情報について「個人情報保護方針」確認の上、同意するに☑チェックを入れて「更新」ボタンを押下してください。</t>
    <rPh sb="2" eb="4">
      <t>コジン</t>
    </rPh>
    <rPh sb="4" eb="6">
      <t>ジョウホウ</t>
    </rPh>
    <rPh sb="11" eb="13">
      <t>コジン</t>
    </rPh>
    <rPh sb="13" eb="15">
      <t>ジョウホウ</t>
    </rPh>
    <rPh sb="15" eb="17">
      <t>ホゴ</t>
    </rPh>
    <rPh sb="17" eb="19">
      <t>ホウシン</t>
    </rPh>
    <rPh sb="20" eb="22">
      <t>カクニン</t>
    </rPh>
    <rPh sb="23" eb="24">
      <t>ウエ</t>
    </rPh>
    <rPh sb="25" eb="27">
      <t>ドウイ</t>
    </rPh>
    <rPh sb="36" eb="37">
      <t>イ</t>
    </rPh>
    <rPh sb="40" eb="42">
      <t>コウシン</t>
    </rPh>
    <rPh sb="47" eb="49">
      <t>オウカ</t>
    </rPh>
    <phoneticPr fontId="3"/>
  </si>
  <si>
    <t>同意登録の確認について</t>
    <rPh sb="2" eb="4">
      <t>トウロク</t>
    </rPh>
    <phoneticPr fontId="3"/>
  </si>
  <si>
    <t>「更新申込書（一括）」を使用して申込する際は、事前に日本認証Webサイトにて【一括管理番号】を取得してください。【一括管理番号】の記載がない申込書は受付できません。</t>
    <rPh sb="1" eb="3">
      <t>コウシン</t>
    </rPh>
    <rPh sb="7" eb="9">
      <t>イッカツ</t>
    </rPh>
    <phoneticPr fontId="3"/>
  </si>
  <si>
    <r>
      <t>一括で申込む場合も</t>
    </r>
    <r>
      <rPr>
        <b/>
        <u/>
        <sz val="16"/>
        <color theme="3" tint="0.39997558519241921"/>
        <rFont val="Meiryo UI"/>
        <family val="3"/>
        <charset val="128"/>
      </rPr>
      <t>更新者は各自、必ずマイページへログインし</t>
    </r>
    <r>
      <rPr>
        <b/>
        <sz val="16"/>
        <color theme="3" tint="0.39997558519241921"/>
        <rFont val="Meiryo UI"/>
        <family val="3"/>
        <charset val="128"/>
      </rPr>
      <t>、「基本情報」を確認の上、</t>
    </r>
    <phoneticPr fontId="3"/>
  </si>
  <si>
    <t>日本認証では資格認証（要員認証）業務を実施するにあたって更新者に関する個人情報をご提供いただくことになりますが、</t>
    <rPh sb="28" eb="30">
      <t>コウシン</t>
    </rPh>
    <phoneticPr fontId="3"/>
  </si>
  <si>
    <t>お預かりした個人情報情報の取扱について、右記の「個人情報保護方針」のとおり適正に管理し、保護に努めて参ります。</t>
    <rPh sb="20" eb="21">
      <t>ミギ</t>
    </rPh>
    <rPh sb="24" eb="32">
      <t>コジンジョウホウホゴホウシン</t>
    </rPh>
    <phoneticPr fontId="3"/>
  </si>
  <si>
    <t>「個人情報保護方針」に同意をお願いいたします。</t>
    <phoneticPr fontId="3"/>
  </si>
  <si>
    <t>予め更新者各位に個人情報が申込責任者宛に提供されることを周知し、各更新者の同意を得た上でお申込みください。</t>
    <phoneticPr fontId="3"/>
  </si>
  <si>
    <t>各更新者宛の更新手続きご案内メール文中にも記載しています。ご認識と更新者へのフォローをお願いいたします。</t>
    <rPh sb="0" eb="1">
      <t>カク</t>
    </rPh>
    <rPh sb="1" eb="3">
      <t>コウシン</t>
    </rPh>
    <rPh sb="3" eb="4">
      <t>シャ</t>
    </rPh>
    <rPh sb="4" eb="5">
      <t>アテ</t>
    </rPh>
    <rPh sb="6" eb="8">
      <t>コウシン</t>
    </rPh>
    <rPh sb="8" eb="10">
      <t>テツヅ</t>
    </rPh>
    <rPh sb="12" eb="14">
      <t>アンナイ</t>
    </rPh>
    <rPh sb="17" eb="19">
      <t>ブンチュウ</t>
    </rPh>
    <rPh sb="21" eb="23">
      <t>キサイ</t>
    </rPh>
    <rPh sb="30" eb="32">
      <t>ニンシキ</t>
    </rPh>
    <rPh sb="33" eb="36">
      <t>コウシンシャ</t>
    </rPh>
    <rPh sb="44" eb="45">
      <t>ネガ</t>
    </rPh>
    <phoneticPr fontId="3"/>
  </si>
  <si>
    <t>同意登録前でも、更新申込書のご提出は可能ですが、</t>
    <rPh sb="2" eb="4">
      <t>トウロク</t>
    </rPh>
    <rPh sb="4" eb="5">
      <t>マエ</t>
    </rPh>
    <rPh sb="8" eb="10">
      <t>コウシン</t>
    </rPh>
    <rPh sb="10" eb="13">
      <t>モウシコミショ</t>
    </rPh>
    <rPh sb="15" eb="17">
      <t>テイシュツ</t>
    </rPh>
    <rPh sb="18" eb="20">
      <t>カノウ</t>
    </rPh>
    <phoneticPr fontId="3"/>
  </si>
  <si>
    <t>日本認証で確認をさせていただき、同意未登録の更新者については、申込責任者様宛にご連絡いたします。</t>
    <rPh sb="5" eb="7">
      <t>カクニン</t>
    </rPh>
    <rPh sb="16" eb="18">
      <t>ドウイ</t>
    </rPh>
    <rPh sb="18" eb="21">
      <t>ミトウロク</t>
    </rPh>
    <rPh sb="22" eb="24">
      <t>コウシン</t>
    </rPh>
    <phoneticPr fontId="3"/>
  </si>
  <si>
    <t>・「申込責任者」「更新者名簿」シートに必要事項記入の上、本ファイルと顔写真ファイル（認証カードを申込む場合）を
　下記メールアドレス宛に添付送信してください。</t>
    <rPh sb="2" eb="4">
      <t>モウシコミ</t>
    </rPh>
    <rPh sb="4" eb="7">
      <t>セキニンシャ</t>
    </rPh>
    <rPh sb="9" eb="12">
      <t>コウシンシャ</t>
    </rPh>
    <rPh sb="12" eb="14">
      <t>メイボ</t>
    </rPh>
    <rPh sb="19" eb="21">
      <t>ヒツヨウ</t>
    </rPh>
    <rPh sb="21" eb="23">
      <t>ジコウ</t>
    </rPh>
    <rPh sb="23" eb="25">
      <t>キニュウ</t>
    </rPh>
    <rPh sb="26" eb="27">
      <t>ウエ</t>
    </rPh>
    <rPh sb="42" eb="44">
      <t>ニンショウ</t>
    </rPh>
    <rPh sb="48" eb="50">
      <t>モウシコミ</t>
    </rPh>
    <rPh sb="51" eb="53">
      <t>バアイ</t>
    </rPh>
    <phoneticPr fontId="3"/>
  </si>
  <si>
    <t>v2.08</t>
  </si>
  <si>
    <t>個人情報について注意文と同意書シート追加</t>
    <rPh sb="0" eb="2">
      <t>コジン</t>
    </rPh>
    <rPh sb="2" eb="4">
      <t>ジョウホウ</t>
    </rPh>
    <rPh sb="8" eb="11">
      <t>チュウイブン</t>
    </rPh>
    <rPh sb="12" eb="14">
      <t>ドウイ</t>
    </rPh>
    <rPh sb="14" eb="15">
      <t>ショ</t>
    </rPh>
    <rPh sb="18" eb="20">
      <t>ツイカ</t>
    </rPh>
    <phoneticPr fontId="3"/>
  </si>
  <si>
    <t>V2.09</t>
    <phoneticPr fontId="3"/>
  </si>
  <si>
    <t>DB取込シートにエラー（＃REF）が無いか</t>
    <rPh sb="2" eb="4">
      <t>トリコ</t>
    </rPh>
    <rPh sb="18" eb="19">
      <t>ナ</t>
    </rPh>
    <phoneticPr fontId="3"/>
  </si>
  <si>
    <t>0個ならエラーなしなので取込みOK。</t>
    <rPh sb="1" eb="2">
      <t>コ</t>
    </rPh>
    <rPh sb="12" eb="14">
      <t>トリコ</t>
    </rPh>
    <phoneticPr fontId="3"/>
  </si>
  <si>
    <t>1個以上あればDB取込みシートにエラー（＃REF）があるので、エラー箇所確認する。</t>
    <rPh sb="34" eb="36">
      <t>カショ</t>
    </rPh>
    <rPh sb="36" eb="3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</si>
</sst>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F800]dddd\,\ mmmm\ dd\,\ yyyy"/>
    <numFmt numFmtId="177" formatCode="0_);[Red]\(0\)"/>
    <numFmt numFmtId="178" formatCode="yyyy/mm/dd"/>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8.25"/>
      <color indexed="36"/>
      <name val="ＭＳ Ｐゴシック"/>
      <family val="3"/>
      <charset val="128"/>
    </font>
    <font>
      <b/>
      <sz val="11"/>
      <name val="ＭＳ Ｐゴシック"/>
      <family val="3"/>
      <charset val="128"/>
    </font>
    <font>
      <sz val="9"/>
      <color indexed="81"/>
      <name val="ＭＳ Ｐゴシック"/>
      <family val="3"/>
      <charset val="128"/>
    </font>
    <font>
      <u/>
      <sz val="11"/>
      <name val="ＭＳ Ｐゴシック"/>
      <family val="3"/>
      <charset val="128"/>
    </font>
    <font>
      <sz val="6"/>
      <name val="ＭＳ Ｐゴシック"/>
      <family val="2"/>
      <charset val="128"/>
      <scheme val="minor"/>
    </font>
    <font>
      <sz val="10"/>
      <name val="ＭＳ Ｐゴシック"/>
      <family val="3"/>
      <charset val="128"/>
    </font>
    <font>
      <sz val="11"/>
      <color theme="1"/>
      <name val="ＭＳ Ｐゴシック"/>
      <family val="3"/>
      <charset val="128"/>
      <scheme val="minor"/>
    </font>
    <font>
      <sz val="12"/>
      <name val="宋体"/>
      <family val="3"/>
      <charset val="128"/>
    </font>
    <font>
      <sz val="10"/>
      <name val="ＭＳ ゴシック"/>
      <family val="3"/>
      <charset val="128"/>
    </font>
    <font>
      <sz val="11"/>
      <name val="Meiryo UI"/>
      <family val="3"/>
      <charset val="128"/>
    </font>
    <font>
      <b/>
      <u/>
      <sz val="14"/>
      <name val="Meiryo UI"/>
      <family val="3"/>
      <charset val="128"/>
    </font>
    <font>
      <sz val="16"/>
      <name val="Meiryo UI"/>
      <family val="3"/>
      <charset val="128"/>
    </font>
    <font>
      <b/>
      <sz val="14"/>
      <name val="Meiryo UI"/>
      <family val="3"/>
      <charset val="128"/>
    </font>
    <font>
      <u/>
      <sz val="11"/>
      <color indexed="12"/>
      <name val="Meiryo UI"/>
      <family val="3"/>
      <charset val="128"/>
    </font>
    <font>
      <sz val="12"/>
      <name val="Meiryo UI"/>
      <family val="3"/>
      <charset val="128"/>
    </font>
    <font>
      <b/>
      <sz val="11"/>
      <name val="Meiryo UI"/>
      <family val="3"/>
      <charset val="128"/>
    </font>
    <font>
      <sz val="11"/>
      <color rgb="FFFF0000"/>
      <name val="Meiryo UI"/>
      <family val="3"/>
      <charset val="128"/>
    </font>
    <font>
      <sz val="10"/>
      <name val="Meiryo UI"/>
      <family val="3"/>
      <charset val="128"/>
    </font>
    <font>
      <sz val="9"/>
      <name val="Meiryo UI"/>
      <family val="3"/>
      <charset val="128"/>
    </font>
    <font>
      <sz val="14"/>
      <name val="Meiryo UI"/>
      <family val="3"/>
      <charset val="128"/>
    </font>
    <font>
      <u/>
      <sz val="14"/>
      <color indexed="12"/>
      <name val="Meiryo UI"/>
      <family val="3"/>
      <charset val="128"/>
    </font>
    <font>
      <b/>
      <sz val="12"/>
      <color rgb="FFFF0000"/>
      <name val="Meiryo UI"/>
      <family val="3"/>
      <charset val="128"/>
    </font>
    <font>
      <sz val="12"/>
      <color rgb="FFFF0000"/>
      <name val="Meiryo UI"/>
      <family val="3"/>
      <charset val="128"/>
    </font>
    <font>
      <sz val="10"/>
      <color theme="1" tint="0.499984740745262"/>
      <name val="メイリオ"/>
      <family val="3"/>
      <charset val="128"/>
    </font>
    <font>
      <b/>
      <u/>
      <sz val="16"/>
      <name val="Meiryo UI"/>
      <family val="3"/>
      <charset val="128"/>
    </font>
    <font>
      <b/>
      <sz val="14"/>
      <color indexed="10"/>
      <name val="Meiryo UI"/>
      <family val="3"/>
      <charset val="128"/>
    </font>
    <font>
      <b/>
      <sz val="11"/>
      <color rgb="FFFF0000"/>
      <name val="Meiryo UI"/>
      <family val="3"/>
      <charset val="128"/>
    </font>
    <font>
      <b/>
      <sz val="11"/>
      <color theme="1"/>
      <name val="Meiryo UI"/>
      <family val="3"/>
      <charset val="128"/>
    </font>
    <font>
      <sz val="16"/>
      <name val="メイリオ"/>
      <family val="3"/>
      <charset val="128"/>
    </font>
    <font>
      <sz val="11"/>
      <name val="メイリオ"/>
      <family val="3"/>
      <charset val="128"/>
    </font>
    <font>
      <u/>
      <sz val="11"/>
      <color indexed="12"/>
      <name val="メイリオ"/>
      <family val="3"/>
      <charset val="128"/>
    </font>
    <font>
      <u/>
      <sz val="12"/>
      <color indexed="12"/>
      <name val="Meiryo UI"/>
      <family val="3"/>
      <charset val="128"/>
    </font>
    <font>
      <sz val="10"/>
      <name val="ＭＳ Ｐゴシック"/>
      <family val="3"/>
      <charset val="128"/>
      <scheme val="minor"/>
    </font>
    <font>
      <u/>
      <sz val="11"/>
      <name val="Meiryo UI"/>
      <family val="3"/>
      <charset val="128"/>
    </font>
    <font>
      <b/>
      <sz val="12"/>
      <name val="Meiryo UI"/>
      <family val="3"/>
      <charset val="128"/>
    </font>
    <font>
      <b/>
      <sz val="14"/>
      <color rgb="FFFF0000"/>
      <name val="Meiryo UI"/>
      <family val="3"/>
      <charset val="128"/>
    </font>
    <font>
      <b/>
      <u/>
      <sz val="18"/>
      <name val="Meiryo UI"/>
      <family val="3"/>
      <charset val="128"/>
    </font>
    <font>
      <sz val="18"/>
      <name val="Meiryo UI"/>
      <family val="3"/>
      <charset val="128"/>
    </font>
    <font>
      <sz val="9"/>
      <color indexed="81"/>
      <name val="MS P ゴシック"/>
      <family val="3"/>
      <charset val="128"/>
    </font>
    <font>
      <b/>
      <sz val="16"/>
      <color rgb="FF000000"/>
      <name val="Meiryo UI"/>
      <family val="3"/>
      <charset val="128"/>
    </font>
    <font>
      <b/>
      <sz val="16"/>
      <color rgb="FFFF0000"/>
      <name val="Meiryo UI"/>
      <family val="3"/>
      <charset val="128"/>
    </font>
    <font>
      <sz val="11"/>
      <color rgb="FF1E1C11"/>
      <name val="Meiryo UI"/>
      <family val="3"/>
      <charset val="128"/>
    </font>
    <font>
      <b/>
      <sz val="11"/>
      <color theme="4"/>
      <name val="Meiryo UI"/>
      <family val="3"/>
      <charset val="128"/>
    </font>
    <font>
      <u/>
      <sz val="11"/>
      <color theme="10"/>
      <name val="ＭＳ Ｐゴシック"/>
      <family val="3"/>
      <charset val="128"/>
    </font>
    <font>
      <b/>
      <u/>
      <sz val="11"/>
      <color indexed="12"/>
      <name val="ＭＳ Ｐゴシック"/>
      <family val="3"/>
      <charset val="128"/>
    </font>
    <font>
      <b/>
      <u/>
      <sz val="16"/>
      <color theme="3" tint="0.39997558519241921"/>
      <name val="Meiryo UI"/>
      <family val="3"/>
      <charset val="128"/>
    </font>
    <font>
      <sz val="11"/>
      <color rgb="FF4F81BD"/>
      <name val="Meiryo UI"/>
      <family val="3"/>
      <charset val="128"/>
    </font>
    <font>
      <b/>
      <sz val="12"/>
      <color theme="1"/>
      <name val="Meiryo UI"/>
      <family val="3"/>
      <charset val="128"/>
    </font>
    <font>
      <b/>
      <sz val="16"/>
      <color theme="3" tint="0.39997558519241921"/>
      <name val="Meiryo UI"/>
      <family val="3"/>
      <charset val="128"/>
    </font>
    <font>
      <sz val="24"/>
      <name val="ＭＳ Ｐゴシック"/>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top/>
      <bottom style="thin">
        <color indexed="64"/>
      </bottom>
      <diagonal/>
    </border>
    <border>
      <left/>
      <right/>
      <top style="thin">
        <color indexed="64"/>
      </top>
      <bottom style="double">
        <color indexed="64"/>
      </bottom>
      <diagonal/>
    </border>
    <border>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7">
    <xf numFmtId="0" fontId="0" fillId="0" borderId="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11"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1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390">
    <xf numFmtId="0" fontId="0" fillId="0" borderId="0" xfId="0">
      <alignment vertical="center"/>
    </xf>
    <xf numFmtId="176" fontId="0" fillId="0" borderId="0" xfId="0" applyNumberFormat="1">
      <alignment vertical="center"/>
    </xf>
    <xf numFmtId="14" fontId="0" fillId="0" borderId="0" xfId="0" applyNumberFormat="1">
      <alignment vertical="center"/>
    </xf>
    <xf numFmtId="177" fontId="0" fillId="0" borderId="0" xfId="0" applyNumberFormat="1">
      <alignment vertical="center"/>
    </xf>
    <xf numFmtId="176" fontId="0" fillId="0" borderId="0" xfId="0" applyNumberFormat="1" applyAlignment="1">
      <alignment vertical="center" wrapText="1"/>
    </xf>
    <xf numFmtId="0" fontId="0" fillId="0" borderId="0" xfId="0" applyAlignment="1">
      <alignment vertical="center" wrapText="1"/>
    </xf>
    <xf numFmtId="0" fontId="0" fillId="0" borderId="1" xfId="0" applyBorder="1">
      <alignment vertical="center"/>
    </xf>
    <xf numFmtId="176" fontId="0" fillId="0" borderId="1" xfId="0" applyNumberFormat="1" applyBorder="1">
      <alignment vertical="center"/>
    </xf>
    <xf numFmtId="177" fontId="0" fillId="0" borderId="1" xfId="0" applyNumberFormat="1" applyBorder="1">
      <alignment vertical="center"/>
    </xf>
    <xf numFmtId="0" fontId="6" fillId="0" borderId="0" xfId="0" applyFont="1">
      <alignment vertical="center"/>
    </xf>
    <xf numFmtId="0" fontId="0" fillId="10" borderId="1" xfId="0" applyFill="1" applyBorder="1">
      <alignment vertical="center"/>
    </xf>
    <xf numFmtId="176" fontId="0" fillId="10" borderId="1" xfId="0" applyNumberFormat="1" applyFill="1" applyBorder="1">
      <alignment vertical="center"/>
    </xf>
    <xf numFmtId="14" fontId="0" fillId="10" borderId="1" xfId="0" applyNumberFormat="1" applyFill="1" applyBorder="1">
      <alignment vertical="center"/>
    </xf>
    <xf numFmtId="177" fontId="0" fillId="10" borderId="1" xfId="0" applyNumberFormat="1" applyFill="1" applyBorder="1">
      <alignment vertical="center"/>
    </xf>
    <xf numFmtId="0" fontId="13" fillId="10" borderId="1" xfId="4" applyFont="1" applyFill="1" applyBorder="1">
      <alignment vertical="center"/>
    </xf>
    <xf numFmtId="0" fontId="0" fillId="8" borderId="1" xfId="0" applyFill="1" applyBorder="1">
      <alignment vertical="center"/>
    </xf>
    <xf numFmtId="0" fontId="14" fillId="3" borderId="0" xfId="0" applyFont="1" applyFill="1">
      <alignment vertical="center"/>
    </xf>
    <xf numFmtId="0" fontId="14" fillId="2" borderId="0" xfId="0" applyFont="1" applyFill="1">
      <alignment vertical="center"/>
    </xf>
    <xf numFmtId="0" fontId="14" fillId="2" borderId="0" xfId="0" applyFont="1" applyFill="1" applyAlignment="1">
      <alignment vertical="center" wrapText="1"/>
    </xf>
    <xf numFmtId="0" fontId="14" fillId="0" borderId="0" xfId="0" applyFont="1">
      <alignment vertical="center"/>
    </xf>
    <xf numFmtId="0" fontId="16" fillId="3" borderId="0" xfId="0" applyFont="1" applyFill="1" applyAlignment="1">
      <alignment horizontal="centerContinuous" vertical="center"/>
    </xf>
    <xf numFmtId="0" fontId="16" fillId="2" borderId="0" xfId="0" applyFont="1" applyFill="1" applyAlignment="1">
      <alignment horizontal="centerContinuous" vertical="center"/>
    </xf>
    <xf numFmtId="0" fontId="17" fillId="3" borderId="0" xfId="0" applyFont="1" applyFill="1" applyAlignment="1">
      <alignment horizontal="center" vertical="center"/>
    </xf>
    <xf numFmtId="0" fontId="17" fillId="2" borderId="0" xfId="0" applyFont="1" applyFill="1" applyAlignment="1">
      <alignment horizontal="center" vertical="center"/>
    </xf>
    <xf numFmtId="0" fontId="14" fillId="2" borderId="1" xfId="0" applyFont="1" applyFill="1" applyBorder="1">
      <alignment vertical="center"/>
    </xf>
    <xf numFmtId="0" fontId="14" fillId="4" borderId="1" xfId="0" applyFont="1" applyFill="1" applyBorder="1">
      <alignment vertical="center"/>
    </xf>
    <xf numFmtId="0" fontId="14" fillId="3" borderId="0" xfId="1" applyFont="1" applyFill="1" applyAlignment="1" applyProtection="1">
      <alignment vertical="center"/>
    </xf>
    <xf numFmtId="0" fontId="14" fillId="2" borderId="30" xfId="0" applyFont="1" applyFill="1" applyBorder="1" applyAlignment="1">
      <alignment vertical="center" shrinkToFit="1"/>
    </xf>
    <xf numFmtId="0" fontId="14" fillId="4" borderId="14" xfId="0" applyFont="1" applyFill="1" applyBorder="1" applyAlignment="1">
      <alignment vertical="center" shrinkToFit="1"/>
    </xf>
    <xf numFmtId="0" fontId="14" fillId="4" borderId="15" xfId="0" applyFont="1" applyFill="1" applyBorder="1" applyAlignment="1">
      <alignment vertical="center" shrinkToFit="1"/>
    </xf>
    <xf numFmtId="3" fontId="14" fillId="2" borderId="0" xfId="0" applyNumberFormat="1" applyFont="1" applyFill="1" applyAlignment="1">
      <alignment vertical="center" wrapText="1"/>
    </xf>
    <xf numFmtId="0" fontId="14" fillId="2" borderId="1" xfId="0" applyFont="1" applyFill="1" applyBorder="1" applyAlignment="1">
      <alignment horizontal="left" vertical="center"/>
    </xf>
    <xf numFmtId="0" fontId="14" fillId="4" borderId="13" xfId="0" applyFont="1" applyFill="1" applyBorder="1" applyAlignment="1">
      <alignment vertical="center" shrinkToFit="1"/>
    </xf>
    <xf numFmtId="0" fontId="20" fillId="2" borderId="0" xfId="0" applyFont="1" applyFill="1" applyAlignment="1">
      <alignment horizontal="left" vertical="center"/>
    </xf>
    <xf numFmtId="0" fontId="14" fillId="4" borderId="32" xfId="0" applyFont="1" applyFill="1" applyBorder="1" applyAlignment="1">
      <alignment vertical="center" wrapText="1"/>
    </xf>
    <xf numFmtId="0" fontId="14" fillId="4" borderId="13" xfId="0" applyFont="1" applyFill="1" applyBorder="1" applyAlignment="1">
      <alignment vertical="center" wrapText="1"/>
    </xf>
    <xf numFmtId="0" fontId="18" fillId="2" borderId="0" xfId="1" applyFont="1" applyFill="1" applyBorder="1" applyAlignment="1" applyProtection="1">
      <alignment vertical="center"/>
    </xf>
    <xf numFmtId="0" fontId="14" fillId="4" borderId="32" xfId="0" applyFont="1" applyFill="1" applyBorder="1" applyAlignment="1">
      <alignment horizontal="left" vertical="center"/>
    </xf>
    <xf numFmtId="0" fontId="18" fillId="0" borderId="0" xfId="1" applyFont="1" applyFill="1" applyBorder="1" applyAlignment="1" applyProtection="1">
      <alignment vertical="center"/>
    </xf>
    <xf numFmtId="0" fontId="14" fillId="4" borderId="13" xfId="0" applyFont="1" applyFill="1" applyBorder="1" applyAlignment="1">
      <alignment horizontal="left" vertical="center"/>
    </xf>
    <xf numFmtId="0" fontId="14" fillId="3" borderId="0" xfId="0" applyFont="1" applyFill="1" applyAlignment="1">
      <alignment vertical="center" wrapText="1"/>
    </xf>
    <xf numFmtId="0" fontId="21" fillId="2" borderId="1" xfId="0" applyFont="1" applyFill="1" applyBorder="1" applyAlignment="1">
      <alignment horizontal="left" vertical="center"/>
    </xf>
    <xf numFmtId="0" fontId="14" fillId="2" borderId="0" xfId="0" applyFont="1" applyFill="1" applyAlignment="1">
      <alignment horizontal="left" vertical="center"/>
    </xf>
    <xf numFmtId="0" fontId="14" fillId="3" borderId="30" xfId="0" applyFont="1" applyFill="1" applyBorder="1" applyAlignment="1" applyProtection="1">
      <alignment horizontal="left" vertical="center" indent="1"/>
      <protection locked="0"/>
    </xf>
    <xf numFmtId="0" fontId="18" fillId="3" borderId="0" xfId="1" applyFont="1" applyFill="1" applyBorder="1" applyAlignment="1" applyProtection="1">
      <alignment vertical="center"/>
    </xf>
    <xf numFmtId="0" fontId="20" fillId="2" borderId="10" xfId="0" applyFont="1" applyFill="1" applyBorder="1" applyAlignment="1">
      <alignment horizontal="left" vertical="center"/>
    </xf>
    <xf numFmtId="0" fontId="20" fillId="2" borderId="11" xfId="0" applyFont="1" applyFill="1" applyBorder="1" applyAlignment="1">
      <alignment horizontal="left" vertical="center"/>
    </xf>
    <xf numFmtId="0" fontId="14" fillId="2" borderId="33" xfId="0" applyFont="1" applyFill="1" applyBorder="1" applyAlignment="1">
      <alignment horizontal="left" vertical="center"/>
    </xf>
    <xf numFmtId="0" fontId="20" fillId="2" borderId="28" xfId="0" applyFont="1" applyFill="1" applyBorder="1" applyAlignment="1">
      <alignment horizontal="left" vertical="center"/>
    </xf>
    <xf numFmtId="0" fontId="14" fillId="2" borderId="46" xfId="0" applyFont="1" applyFill="1" applyBorder="1" applyAlignment="1">
      <alignment horizontal="left" vertical="center"/>
    </xf>
    <xf numFmtId="0" fontId="20" fillId="2" borderId="40" xfId="0" applyFont="1" applyFill="1" applyBorder="1" applyAlignment="1">
      <alignment horizontal="left" vertical="center"/>
    </xf>
    <xf numFmtId="0" fontId="20" fillId="2" borderId="19" xfId="0" applyFont="1" applyFill="1" applyBorder="1" applyAlignment="1">
      <alignment horizontal="left" vertical="center"/>
    </xf>
    <xf numFmtId="0" fontId="14" fillId="2" borderId="34" xfId="0" applyFont="1" applyFill="1" applyBorder="1" applyAlignment="1">
      <alignment horizontal="right" vertical="center"/>
    </xf>
    <xf numFmtId="0" fontId="14" fillId="2" borderId="12" xfId="1" applyFont="1" applyFill="1" applyBorder="1" applyAlignment="1" applyProtection="1">
      <alignment horizontal="left" vertical="center"/>
    </xf>
    <xf numFmtId="0" fontId="20" fillId="3" borderId="0" xfId="0" applyFont="1" applyFill="1" applyAlignment="1">
      <alignment horizontal="left" vertical="center"/>
    </xf>
    <xf numFmtId="0" fontId="14" fillId="2" borderId="31" xfId="0" applyFont="1" applyFill="1" applyBorder="1" applyAlignment="1">
      <alignment horizontal="right" vertical="center"/>
    </xf>
    <xf numFmtId="14" fontId="14" fillId="2" borderId="4" xfId="0" applyNumberFormat="1" applyFont="1" applyFill="1" applyBorder="1" applyAlignment="1">
      <alignment horizontal="left" vertical="center"/>
    </xf>
    <xf numFmtId="0" fontId="14" fillId="2" borderId="4" xfId="0" applyFont="1" applyFill="1" applyBorder="1">
      <alignment vertical="center"/>
    </xf>
    <xf numFmtId="0" fontId="14" fillId="2" borderId="4" xfId="0" applyFont="1" applyFill="1" applyBorder="1" applyAlignment="1">
      <alignment horizontal="left" vertical="center"/>
    </xf>
    <xf numFmtId="0" fontId="14" fillId="2" borderId="40" xfId="0" applyFont="1" applyFill="1" applyBorder="1" applyAlignment="1">
      <alignment horizontal="right" vertical="center"/>
    </xf>
    <xf numFmtId="0" fontId="14" fillId="2" borderId="35" xfId="0" applyFont="1" applyFill="1" applyBorder="1" applyAlignment="1">
      <alignment horizontal="left" vertical="center"/>
    </xf>
    <xf numFmtId="0" fontId="20" fillId="3" borderId="0" xfId="0" applyFont="1" applyFill="1" applyAlignment="1">
      <alignment horizontal="center" vertical="center"/>
    </xf>
    <xf numFmtId="0" fontId="20" fillId="2" borderId="0" xfId="0" applyFont="1" applyFill="1" applyAlignment="1">
      <alignment horizontal="center" vertical="center"/>
    </xf>
    <xf numFmtId="42" fontId="14" fillId="3" borderId="0" xfId="0" applyNumberFormat="1" applyFont="1" applyFill="1" applyAlignment="1">
      <alignment horizontal="center" vertical="center"/>
    </xf>
    <xf numFmtId="42" fontId="14" fillId="2" borderId="0" xfId="0" applyNumberFormat="1" applyFont="1" applyFill="1" applyAlignment="1">
      <alignment horizontal="center" vertical="center"/>
    </xf>
    <xf numFmtId="0" fontId="14" fillId="3" borderId="0" xfId="1" applyFont="1" applyFill="1" applyBorder="1" applyAlignment="1" applyProtection="1">
      <alignment vertical="center"/>
    </xf>
    <xf numFmtId="42" fontId="14" fillId="3" borderId="0" xfId="0" applyNumberFormat="1" applyFont="1" applyFill="1">
      <alignment vertical="center"/>
    </xf>
    <xf numFmtId="42" fontId="20" fillId="3" borderId="0" xfId="0" applyNumberFormat="1" applyFont="1" applyFill="1">
      <alignment vertical="center"/>
    </xf>
    <xf numFmtId="42" fontId="20" fillId="2" borderId="0" xfId="0" applyNumberFormat="1" applyFont="1" applyFill="1">
      <alignment vertical="center"/>
    </xf>
    <xf numFmtId="0" fontId="14" fillId="3" borderId="0" xfId="0" applyFont="1" applyFill="1" applyAlignment="1">
      <alignment horizontal="right" vertical="center"/>
    </xf>
    <xf numFmtId="0" fontId="14" fillId="3" borderId="0" xfId="3" applyFont="1" applyFill="1">
      <alignment vertical="center"/>
    </xf>
    <xf numFmtId="0" fontId="23" fillId="2" borderId="1" xfId="0" applyFont="1" applyFill="1" applyBorder="1" applyAlignment="1">
      <alignment horizontal="center" vertical="center"/>
    </xf>
    <xf numFmtId="178" fontId="23" fillId="2" borderId="1" xfId="0" applyNumberFormat="1" applyFont="1" applyFill="1" applyBorder="1" applyAlignment="1">
      <alignment horizontal="center" vertical="center"/>
    </xf>
    <xf numFmtId="14" fontId="23" fillId="2" borderId="1" xfId="0" applyNumberFormat="1" applyFont="1" applyFill="1" applyBorder="1" applyAlignment="1">
      <alignment horizontal="center" vertical="center"/>
    </xf>
    <xf numFmtId="0" fontId="24" fillId="3" borderId="0" xfId="0" applyFont="1" applyFill="1">
      <alignment vertical="center"/>
    </xf>
    <xf numFmtId="0" fontId="25" fillId="3" borderId="0" xfId="1" applyFont="1" applyFill="1" applyAlignment="1" applyProtection="1">
      <alignment horizontal="left" vertical="center"/>
    </xf>
    <xf numFmtId="0" fontId="17" fillId="3" borderId="0" xfId="0" applyFont="1" applyFill="1">
      <alignment vertical="center"/>
    </xf>
    <xf numFmtId="0" fontId="24" fillId="0" borderId="0" xfId="0" applyFont="1">
      <alignment vertical="center"/>
    </xf>
    <xf numFmtId="0" fontId="14" fillId="12" borderId="1" xfId="0" applyFont="1" applyFill="1" applyBorder="1">
      <alignment vertical="center"/>
    </xf>
    <xf numFmtId="0" fontId="14" fillId="12" borderId="1" xfId="0" applyFont="1" applyFill="1" applyBorder="1" applyAlignment="1">
      <alignment vertical="center" shrinkToFit="1"/>
    </xf>
    <xf numFmtId="176" fontId="14" fillId="12" borderId="1" xfId="0" applyNumberFormat="1" applyFont="1" applyFill="1" applyBorder="1">
      <alignment vertical="center"/>
    </xf>
    <xf numFmtId="0" fontId="14" fillId="12" borderId="1" xfId="0" applyFont="1" applyFill="1" applyBorder="1" applyAlignment="1">
      <alignment horizontal="left" vertical="center"/>
    </xf>
    <xf numFmtId="0" fontId="21" fillId="12" borderId="1" xfId="0" applyFont="1" applyFill="1" applyBorder="1" applyAlignment="1">
      <alignment horizontal="left" vertical="center"/>
    </xf>
    <xf numFmtId="0" fontId="14" fillId="12" borderId="21" xfId="0" applyFont="1" applyFill="1" applyBorder="1" applyAlignment="1">
      <alignment horizontal="left" vertical="center"/>
    </xf>
    <xf numFmtId="0" fontId="14" fillId="12" borderId="19" xfId="0" applyFont="1" applyFill="1" applyBorder="1" applyAlignment="1">
      <alignment horizontal="left" vertical="center"/>
    </xf>
    <xf numFmtId="0" fontId="14" fillId="12" borderId="34" xfId="0" applyFont="1" applyFill="1" applyBorder="1" applyAlignment="1">
      <alignment horizontal="left" vertical="center"/>
    </xf>
    <xf numFmtId="0" fontId="14" fillId="12" borderId="31" xfId="0" applyFont="1" applyFill="1" applyBorder="1" applyAlignment="1">
      <alignment horizontal="left" vertical="center"/>
    </xf>
    <xf numFmtId="0" fontId="14" fillId="12" borderId="40" xfId="0" applyFont="1" applyFill="1" applyBorder="1" applyAlignment="1">
      <alignment horizontal="left" vertical="center"/>
    </xf>
    <xf numFmtId="0" fontId="14" fillId="12" borderId="42" xfId="0" applyFont="1" applyFill="1" applyBorder="1" applyAlignment="1">
      <alignment horizontal="left" vertical="center"/>
    </xf>
    <xf numFmtId="176" fontId="14" fillId="4" borderId="1" xfId="0" applyNumberFormat="1" applyFont="1" applyFill="1" applyBorder="1">
      <alignment vertical="center"/>
    </xf>
    <xf numFmtId="176" fontId="14" fillId="3" borderId="30" xfId="0" applyNumberFormat="1" applyFont="1" applyFill="1" applyBorder="1" applyAlignment="1" applyProtection="1">
      <alignment horizontal="left" vertical="center" indent="1"/>
      <protection locked="0"/>
    </xf>
    <xf numFmtId="0" fontId="28" fillId="3" borderId="0" xfId="0" applyFont="1" applyFill="1">
      <alignment vertical="center"/>
    </xf>
    <xf numFmtId="0" fontId="28" fillId="0" borderId="1" xfId="0" applyFont="1" applyBorder="1">
      <alignment vertical="center"/>
    </xf>
    <xf numFmtId="0" fontId="29" fillId="3" borderId="0" xfId="0" applyFont="1" applyFill="1">
      <alignment vertical="center"/>
    </xf>
    <xf numFmtId="0" fontId="16" fillId="3" borderId="0" xfId="0" applyFont="1" applyFill="1">
      <alignment vertical="center"/>
    </xf>
    <xf numFmtId="176" fontId="16" fillId="3" borderId="0" xfId="0" applyNumberFormat="1" applyFont="1" applyFill="1" applyAlignment="1">
      <alignment horizontal="left" vertical="center"/>
    </xf>
    <xf numFmtId="0" fontId="16" fillId="2" borderId="0" xfId="0" applyFont="1" applyFill="1">
      <alignment vertical="center"/>
    </xf>
    <xf numFmtId="0" fontId="16" fillId="2" borderId="0" xfId="0" applyFont="1" applyFill="1" applyAlignment="1">
      <alignment vertical="center" shrinkToFit="1"/>
    </xf>
    <xf numFmtId="0" fontId="16" fillId="0" borderId="0" xfId="0" applyFont="1">
      <alignment vertical="center"/>
    </xf>
    <xf numFmtId="0" fontId="30" fillId="3" borderId="0" xfId="0" applyFont="1" applyFill="1">
      <alignment vertical="center"/>
    </xf>
    <xf numFmtId="0" fontId="20" fillId="3" borderId="0" xfId="0" applyFont="1" applyFill="1">
      <alignment vertical="center"/>
    </xf>
    <xf numFmtId="0" fontId="31" fillId="3" borderId="0" xfId="0" applyFont="1" applyFill="1">
      <alignment vertical="center"/>
    </xf>
    <xf numFmtId="176" fontId="14" fillId="0" borderId="0" xfId="0" applyNumberFormat="1" applyFont="1">
      <alignment vertical="center"/>
    </xf>
    <xf numFmtId="0" fontId="14" fillId="2" borderId="0" xfId="0" applyFont="1" applyFill="1" applyAlignment="1">
      <alignment vertical="center" shrinkToFit="1"/>
    </xf>
    <xf numFmtId="0" fontId="32" fillId="3" borderId="0" xfId="0" applyFont="1" applyFill="1">
      <alignment vertical="center"/>
    </xf>
    <xf numFmtId="176" fontId="14" fillId="3" borderId="0" xfId="0" applyNumberFormat="1" applyFont="1" applyFill="1">
      <alignment vertical="center"/>
    </xf>
    <xf numFmtId="0" fontId="14" fillId="3" borderId="3" xfId="0" applyFont="1" applyFill="1" applyBorder="1" applyAlignment="1" applyProtection="1">
      <alignment horizontal="center" vertical="center"/>
      <protection locked="0"/>
    </xf>
    <xf numFmtId="0" fontId="14" fillId="12" borderId="1" xfId="1" applyNumberFormat="1" applyFont="1" applyFill="1" applyBorder="1" applyAlignment="1" applyProtection="1">
      <alignment horizontal="left" vertical="center" shrinkToFit="1"/>
    </xf>
    <xf numFmtId="0" fontId="20" fillId="2" borderId="0" xfId="0" applyFont="1" applyFill="1">
      <alignment vertical="center"/>
    </xf>
    <xf numFmtId="0" fontId="14" fillId="3" borderId="64" xfId="0" applyFont="1" applyFill="1" applyBorder="1">
      <alignment vertical="center"/>
    </xf>
    <xf numFmtId="176" fontId="14" fillId="3" borderId="64" xfId="0" applyNumberFormat="1" applyFont="1" applyFill="1" applyBorder="1">
      <alignment vertical="center"/>
    </xf>
    <xf numFmtId="0" fontId="14" fillId="2" borderId="64" xfId="0" applyFont="1" applyFill="1" applyBorder="1" applyAlignment="1">
      <alignment horizontal="center" vertical="center" shrinkToFit="1"/>
    </xf>
    <xf numFmtId="0" fontId="14" fillId="2" borderId="56" xfId="0" applyFont="1" applyFill="1" applyBorder="1" applyAlignment="1">
      <alignment vertical="center" shrinkToFit="1"/>
    </xf>
    <xf numFmtId="0" fontId="14" fillId="12" borderId="3" xfId="0" applyFont="1" applyFill="1" applyBorder="1" applyAlignment="1">
      <alignment vertical="center" shrinkToFit="1"/>
    </xf>
    <xf numFmtId="0" fontId="14" fillId="12" borderId="3" xfId="1" applyNumberFormat="1" applyFont="1" applyFill="1" applyBorder="1" applyAlignment="1" applyProtection="1">
      <alignment horizontal="left" vertical="center" shrinkToFit="1"/>
    </xf>
    <xf numFmtId="0" fontId="14" fillId="12" borderId="3" xfId="1" applyNumberFormat="1" applyFont="1" applyFill="1" applyBorder="1" applyAlignment="1" applyProtection="1">
      <alignment horizontal="center" vertical="center" shrinkToFit="1"/>
    </xf>
    <xf numFmtId="0" fontId="14" fillId="7" borderId="41" xfId="0" applyFont="1" applyFill="1" applyBorder="1" applyAlignment="1">
      <alignment vertical="center" shrinkToFit="1"/>
    </xf>
    <xf numFmtId="0" fontId="28" fillId="0" borderId="1" xfId="0" applyFont="1" applyBorder="1" applyProtection="1">
      <alignment vertical="center"/>
      <protection locked="0"/>
    </xf>
    <xf numFmtId="176" fontId="14" fillId="3" borderId="14" xfId="0" applyNumberFormat="1" applyFont="1" applyFill="1" applyBorder="1" applyAlignment="1" applyProtection="1">
      <alignment horizontal="left" vertical="center" indent="1" shrinkToFit="1"/>
      <protection locked="0"/>
    </xf>
    <xf numFmtId="176" fontId="14" fillId="3" borderId="61" xfId="0" applyNumberFormat="1" applyFont="1" applyFill="1" applyBorder="1" applyAlignment="1" applyProtection="1">
      <alignment horizontal="left" vertical="center" indent="1" shrinkToFit="1"/>
      <protection locked="0"/>
    </xf>
    <xf numFmtId="0" fontId="14" fillId="3" borderId="15" xfId="0" applyFont="1" applyFill="1" applyBorder="1" applyAlignment="1" applyProtection="1">
      <alignment horizontal="left" vertical="center" indent="1" shrinkToFit="1"/>
      <protection locked="0"/>
    </xf>
    <xf numFmtId="176" fontId="14" fillId="3" borderId="22" xfId="0" applyNumberFormat="1" applyFont="1" applyFill="1" applyBorder="1" applyAlignment="1" applyProtection="1">
      <alignment horizontal="left" vertical="center" indent="1" shrinkToFit="1"/>
      <protection locked="0"/>
    </xf>
    <xf numFmtId="0" fontId="14" fillId="3" borderId="15" xfId="3" applyFont="1" applyFill="1" applyBorder="1" applyAlignment="1" applyProtection="1">
      <alignment horizontal="left" vertical="center" indent="1" shrinkToFit="1"/>
      <protection locked="0"/>
    </xf>
    <xf numFmtId="49" fontId="14" fillId="3" borderId="15" xfId="0" applyNumberFormat="1" applyFont="1" applyFill="1" applyBorder="1" applyAlignment="1" applyProtection="1">
      <alignment horizontal="left" vertical="center" indent="1" shrinkToFit="1"/>
      <protection locked="0"/>
    </xf>
    <xf numFmtId="0" fontId="4" fillId="3" borderId="61" xfId="1" applyFill="1" applyBorder="1" applyAlignment="1" applyProtection="1">
      <alignment horizontal="left" vertical="center" indent="1" shrinkToFit="1"/>
      <protection locked="0"/>
    </xf>
    <xf numFmtId="49" fontId="14" fillId="3" borderId="48" xfId="0" applyNumberFormat="1" applyFont="1" applyFill="1" applyBorder="1" applyAlignment="1" applyProtection="1">
      <alignment horizontal="left" vertical="center" indent="1" shrinkToFit="1"/>
      <protection locked="0"/>
    </xf>
    <xf numFmtId="176" fontId="14" fillId="3" borderId="32" xfId="0" applyNumberFormat="1" applyFont="1" applyFill="1" applyBorder="1" applyAlignment="1" applyProtection="1">
      <alignment horizontal="left" vertical="center" indent="1" shrinkToFit="1"/>
      <protection locked="0"/>
    </xf>
    <xf numFmtId="0" fontId="14" fillId="3" borderId="22" xfId="0" applyFont="1" applyFill="1" applyBorder="1" applyAlignment="1" applyProtection="1">
      <alignment horizontal="left" vertical="center" indent="1" shrinkToFit="1"/>
      <protection locked="0"/>
    </xf>
    <xf numFmtId="0" fontId="4" fillId="3" borderId="13" xfId="1" applyFill="1" applyBorder="1" applyAlignment="1" applyProtection="1">
      <alignment horizontal="left" vertical="center" indent="1" shrinkToFit="1"/>
      <protection locked="0"/>
    </xf>
    <xf numFmtId="0" fontId="14" fillId="3" borderId="0" xfId="0" applyFont="1" applyFill="1" applyAlignment="1">
      <alignment horizontal="left" vertical="center"/>
    </xf>
    <xf numFmtId="0" fontId="14" fillId="3" borderId="0" xfId="1" applyFont="1" applyFill="1" applyBorder="1" applyAlignment="1" applyProtection="1">
      <alignment horizontal="left" vertical="center"/>
    </xf>
    <xf numFmtId="176" fontId="14" fillId="12" borderId="12" xfId="0" applyNumberFormat="1" applyFont="1" applyFill="1" applyBorder="1" applyAlignment="1">
      <alignment vertical="center" shrinkToFit="1"/>
    </xf>
    <xf numFmtId="176" fontId="14" fillId="12" borderId="4" xfId="0" applyNumberFormat="1" applyFont="1" applyFill="1" applyBorder="1" applyAlignment="1">
      <alignment vertical="center" shrinkToFit="1"/>
    </xf>
    <xf numFmtId="0" fontId="14" fillId="4" borderId="32" xfId="0" applyFont="1" applyFill="1" applyBorder="1">
      <alignment vertical="center"/>
    </xf>
    <xf numFmtId="0" fontId="14" fillId="7" borderId="13" xfId="0" applyFont="1" applyFill="1" applyBorder="1">
      <alignment vertical="center"/>
    </xf>
    <xf numFmtId="0" fontId="14" fillId="4" borderId="14" xfId="0" applyFont="1" applyFill="1" applyBorder="1">
      <alignment vertical="center"/>
    </xf>
    <xf numFmtId="0" fontId="14" fillId="4" borderId="15" xfId="0" applyFont="1" applyFill="1" applyBorder="1">
      <alignment vertical="center"/>
    </xf>
    <xf numFmtId="0" fontId="0" fillId="0" borderId="1" xfId="0" applyBorder="1" applyAlignment="1">
      <alignment vertical="center" shrinkToFit="1"/>
    </xf>
    <xf numFmtId="0" fontId="0" fillId="4" borderId="1" xfId="0" applyFill="1" applyBorder="1" applyAlignment="1">
      <alignment vertical="center" shrinkToFi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36" fillId="3" borderId="0" xfId="1" applyFont="1" applyFill="1" applyAlignment="1" applyProtection="1">
      <alignment horizontal="center" vertical="center"/>
    </xf>
    <xf numFmtId="0" fontId="0" fillId="0" borderId="1" xfId="0" applyBorder="1" applyAlignment="1">
      <alignment horizontal="center" vertical="center" shrinkToFit="1"/>
    </xf>
    <xf numFmtId="0" fontId="14" fillId="2" borderId="0" xfId="0" applyFont="1" applyFill="1" applyAlignment="1">
      <alignment horizontal="center" vertical="center"/>
    </xf>
    <xf numFmtId="0" fontId="14" fillId="13" borderId="3" xfId="0" applyFont="1" applyFill="1" applyBorder="1" applyAlignment="1" applyProtection="1">
      <alignment horizontal="left" vertical="center"/>
      <protection locked="0"/>
    </xf>
    <xf numFmtId="0" fontId="14" fillId="12" borderId="3" xfId="0" applyFont="1" applyFill="1" applyBorder="1" applyAlignment="1">
      <alignment horizontal="center" vertical="center" shrinkToFit="1"/>
    </xf>
    <xf numFmtId="0" fontId="14" fillId="7" borderId="41" xfId="0" applyFont="1" applyFill="1" applyBorder="1" applyAlignment="1">
      <alignment horizontal="center" vertical="center" shrinkToFit="1"/>
    </xf>
    <xf numFmtId="0" fontId="20" fillId="13" borderId="21" xfId="0" applyFont="1" applyFill="1" applyBorder="1" applyAlignment="1">
      <alignment horizontal="left" vertical="center"/>
    </xf>
    <xf numFmtId="0" fontId="33" fillId="3" borderId="0" xfId="0" applyFont="1" applyFill="1" applyAlignment="1">
      <alignment vertical="center" shrinkToFit="1"/>
    </xf>
    <xf numFmtId="0" fontId="34" fillId="3" borderId="0" xfId="0" applyFont="1" applyFill="1" applyAlignment="1">
      <alignment vertical="center" shrinkToFit="1"/>
    </xf>
    <xf numFmtId="0" fontId="35" fillId="3" borderId="47" xfId="1" applyFont="1" applyFill="1" applyBorder="1" applyAlignment="1" applyProtection="1">
      <alignment horizontal="left" vertical="center" shrinkToFit="1"/>
      <protection locked="0"/>
    </xf>
    <xf numFmtId="0" fontId="34" fillId="3" borderId="64" xfId="0" applyFont="1" applyFill="1" applyBorder="1" applyAlignment="1">
      <alignment vertical="center" shrinkToFit="1"/>
    </xf>
    <xf numFmtId="0" fontId="34" fillId="0" borderId="0" xfId="0" applyFont="1" applyAlignment="1">
      <alignment vertical="center" shrinkToFit="1"/>
    </xf>
    <xf numFmtId="14" fontId="14" fillId="3" borderId="0" xfId="0" applyNumberFormat="1" applyFont="1" applyFill="1">
      <alignment vertical="center"/>
    </xf>
    <xf numFmtId="176" fontId="20" fillId="3" borderId="0" xfId="0" applyNumberFormat="1" applyFont="1" applyFill="1">
      <alignment vertical="center"/>
    </xf>
    <xf numFmtId="0" fontId="14" fillId="3" borderId="0" xfId="0" quotePrefix="1" applyFont="1" applyFill="1">
      <alignment vertical="center"/>
    </xf>
    <xf numFmtId="0" fontId="14" fillId="3" borderId="73" xfId="0" applyFont="1" applyFill="1" applyBorder="1">
      <alignment vertical="center"/>
    </xf>
    <xf numFmtId="0" fontId="14" fillId="3" borderId="74" xfId="0" applyFont="1" applyFill="1" applyBorder="1">
      <alignment vertical="center"/>
    </xf>
    <xf numFmtId="0" fontId="14" fillId="3" borderId="49" xfId="0" applyFont="1" applyFill="1" applyBorder="1">
      <alignment vertical="center"/>
    </xf>
    <xf numFmtId="0" fontId="14" fillId="3" borderId="44" xfId="0" applyFont="1" applyFill="1" applyBorder="1">
      <alignment vertical="center"/>
    </xf>
    <xf numFmtId="0" fontId="14" fillId="3" borderId="57" xfId="0" applyFont="1" applyFill="1" applyBorder="1">
      <alignment vertical="center"/>
    </xf>
    <xf numFmtId="0" fontId="14" fillId="3" borderId="56" xfId="0" applyFont="1" applyFill="1" applyBorder="1">
      <alignment vertical="center"/>
    </xf>
    <xf numFmtId="0" fontId="14" fillId="3" borderId="58" xfId="0" applyFont="1" applyFill="1" applyBorder="1">
      <alignment vertical="center"/>
    </xf>
    <xf numFmtId="0" fontId="18" fillId="3" borderId="44" xfId="1" applyFont="1" applyFill="1" applyBorder="1" applyAlignment="1" applyProtection="1">
      <alignment vertical="center"/>
    </xf>
    <xf numFmtId="0" fontId="13" fillId="11" borderId="1" xfId="4" applyFont="1" applyFill="1" applyBorder="1">
      <alignment vertical="center"/>
    </xf>
    <xf numFmtId="0" fontId="14" fillId="0" borderId="44" xfId="0" applyFont="1" applyBorder="1">
      <alignment vertical="center"/>
    </xf>
    <xf numFmtId="0" fontId="15" fillId="3" borderId="0" xfId="0" applyFont="1" applyFill="1">
      <alignment vertical="center"/>
    </xf>
    <xf numFmtId="0" fontId="38" fillId="3" borderId="44" xfId="0" applyFont="1" applyFill="1" applyBorder="1">
      <alignment vertical="center"/>
    </xf>
    <xf numFmtId="0" fontId="14" fillId="4" borderId="13" xfId="0" applyFont="1" applyFill="1" applyBorder="1" applyAlignment="1" applyProtection="1">
      <alignment horizontal="left" vertical="center"/>
      <protection locked="0"/>
    </xf>
    <xf numFmtId="176" fontId="14" fillId="12" borderId="1" xfId="0" applyNumberFormat="1" applyFont="1" applyFill="1" applyBorder="1" applyAlignment="1">
      <alignment horizontal="left" vertical="center"/>
    </xf>
    <xf numFmtId="0" fontId="14" fillId="6" borderId="18" xfId="0" applyFont="1" applyFill="1" applyBorder="1" applyAlignment="1">
      <alignment horizontal="center" vertical="center"/>
    </xf>
    <xf numFmtId="0" fontId="14" fillId="6" borderId="18" xfId="0" applyFont="1" applyFill="1" applyBorder="1" applyAlignment="1">
      <alignment horizontal="left" vertical="center"/>
    </xf>
    <xf numFmtId="0" fontId="14" fillId="6" borderId="19" xfId="0" applyFont="1" applyFill="1" applyBorder="1" applyAlignment="1">
      <alignment horizontal="center" vertical="center"/>
    </xf>
    <xf numFmtId="0" fontId="14" fillId="13" borderId="21"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13" borderId="18" xfId="0" applyFont="1" applyFill="1" applyBorder="1" applyAlignment="1" applyProtection="1">
      <alignment horizontal="left" vertical="center"/>
      <protection locked="0"/>
    </xf>
    <xf numFmtId="0" fontId="14" fillId="13" borderId="19" xfId="0" applyFont="1" applyFill="1" applyBorder="1" applyAlignment="1" applyProtection="1">
      <alignment horizontal="center" vertical="center"/>
      <protection locked="0"/>
    </xf>
    <xf numFmtId="0" fontId="14" fillId="3" borderId="12"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176" fontId="16" fillId="2" borderId="0" xfId="0" applyNumberFormat="1" applyFont="1" applyFill="1" applyAlignment="1">
      <alignment vertical="center" shrinkToFit="1"/>
    </xf>
    <xf numFmtId="176" fontId="16" fillId="2" borderId="0" xfId="0" applyNumberFormat="1" applyFont="1" applyFill="1" applyAlignment="1">
      <alignment horizontal="center" vertical="center" shrinkToFit="1"/>
    </xf>
    <xf numFmtId="176" fontId="14" fillId="2" borderId="0" xfId="0" applyNumberFormat="1" applyFont="1" applyFill="1" applyAlignment="1">
      <alignment vertical="center" shrinkToFit="1"/>
    </xf>
    <xf numFmtId="176" fontId="14" fillId="2" borderId="0" xfId="0" applyNumberFormat="1" applyFont="1" applyFill="1" applyAlignment="1">
      <alignment horizontal="center" vertical="center" shrinkToFit="1"/>
    </xf>
    <xf numFmtId="0" fontId="16" fillId="2" borderId="0" xfId="0" applyFont="1" applyFill="1" applyAlignment="1">
      <alignment horizontal="right" vertical="center" shrinkToFit="1"/>
    </xf>
    <xf numFmtId="0" fontId="14" fillId="11" borderId="32" xfId="0" applyFont="1" applyFill="1" applyBorder="1" applyAlignment="1">
      <alignment horizontal="center" vertical="center" shrinkToFit="1"/>
    </xf>
    <xf numFmtId="0" fontId="14" fillId="11" borderId="13" xfId="0" applyFont="1" applyFill="1" applyBorder="1" applyAlignment="1">
      <alignment horizontal="center" vertical="center" shrinkToFit="1"/>
    </xf>
    <xf numFmtId="176" fontId="14" fillId="12" borderId="39" xfId="0" applyNumberFormat="1" applyFont="1" applyFill="1" applyBorder="1" applyAlignment="1">
      <alignment vertical="center" shrinkToFit="1"/>
    </xf>
    <xf numFmtId="0" fontId="14" fillId="5" borderId="59" xfId="0" applyFont="1" applyFill="1" applyBorder="1" applyAlignment="1">
      <alignment horizontal="center" vertical="center" shrinkToFit="1"/>
    </xf>
    <xf numFmtId="176" fontId="14" fillId="2" borderId="71" xfId="0" applyNumberFormat="1" applyFont="1" applyFill="1" applyBorder="1" applyAlignment="1">
      <alignment horizontal="center" vertical="center" shrinkToFit="1"/>
    </xf>
    <xf numFmtId="0" fontId="14" fillId="10" borderId="8" xfId="0" applyFont="1" applyFill="1" applyBorder="1" applyAlignment="1">
      <alignment horizontal="center" vertical="center" shrinkToFit="1"/>
    </xf>
    <xf numFmtId="176" fontId="14" fillId="7" borderId="35" xfId="0" applyNumberFormat="1" applyFont="1" applyFill="1" applyBorder="1" applyAlignment="1">
      <alignment vertical="center" shrinkToFit="1"/>
    </xf>
    <xf numFmtId="176" fontId="14" fillId="7" borderId="41" xfId="1" applyNumberFormat="1" applyFont="1" applyFill="1" applyBorder="1" applyAlignment="1" applyProtection="1">
      <alignment horizontal="left" vertical="center" shrinkToFit="1"/>
    </xf>
    <xf numFmtId="49" fontId="14" fillId="7" borderId="41" xfId="1" applyNumberFormat="1" applyFont="1" applyFill="1" applyBorder="1" applyAlignment="1" applyProtection="1">
      <alignment horizontal="left" vertical="center" shrinkToFit="1"/>
    </xf>
    <xf numFmtId="0" fontId="14" fillId="7" borderId="41" xfId="1" applyNumberFormat="1" applyFont="1" applyFill="1" applyBorder="1" applyAlignment="1" applyProtection="1">
      <alignment horizontal="left" vertical="center" shrinkToFit="1"/>
    </xf>
    <xf numFmtId="0" fontId="14" fillId="7" borderId="17" xfId="0" applyFont="1" applyFill="1" applyBorder="1" applyAlignment="1">
      <alignment horizontal="left" vertical="center" shrinkToFit="1"/>
    </xf>
    <xf numFmtId="0" fontId="14" fillId="7" borderId="41" xfId="0" applyFont="1" applyFill="1" applyBorder="1" applyAlignment="1">
      <alignment horizontal="left" vertical="center" shrinkToFit="1"/>
    </xf>
    <xf numFmtId="0" fontId="14" fillId="7" borderId="41" xfId="1" applyNumberFormat="1" applyFont="1" applyFill="1" applyBorder="1" applyAlignment="1" applyProtection="1">
      <alignment horizontal="center" vertical="center" shrinkToFit="1"/>
    </xf>
    <xf numFmtId="49" fontId="14" fillId="7" borderId="18" xfId="1" applyNumberFormat="1" applyFont="1" applyFill="1" applyBorder="1" applyAlignment="1" applyProtection="1">
      <alignment horizontal="left" vertical="center" shrinkToFit="1"/>
    </xf>
    <xf numFmtId="0" fontId="14" fillId="14" borderId="42" xfId="0" applyFont="1" applyFill="1" applyBorder="1" applyAlignment="1">
      <alignment vertical="center" shrinkToFit="1"/>
    </xf>
    <xf numFmtId="176" fontId="14" fillId="12" borderId="3" xfId="1" applyNumberFormat="1" applyFont="1" applyFill="1" applyBorder="1" applyAlignment="1" applyProtection="1">
      <alignment horizontal="left" vertical="center" shrinkToFit="1"/>
    </xf>
    <xf numFmtId="49" fontId="14" fillId="2" borderId="2" xfId="1" applyNumberFormat="1" applyFont="1" applyFill="1" applyBorder="1" applyAlignment="1" applyProtection="1">
      <alignment horizontal="left" vertical="center" shrinkToFit="1"/>
    </xf>
    <xf numFmtId="0" fontId="14" fillId="10" borderId="21" xfId="0" applyFont="1" applyFill="1" applyBorder="1" applyAlignment="1">
      <alignment vertical="center" shrinkToFit="1"/>
    </xf>
    <xf numFmtId="176" fontId="14" fillId="12" borderId="1" xfId="1" applyNumberFormat="1" applyFont="1" applyFill="1" applyBorder="1" applyAlignment="1" applyProtection="1">
      <alignment horizontal="left" vertical="center" shrinkToFit="1"/>
    </xf>
    <xf numFmtId="0" fontId="14" fillId="10" borderId="29" xfId="0" applyFont="1" applyFill="1" applyBorder="1" applyAlignment="1">
      <alignment vertical="center" shrinkToFit="1"/>
    </xf>
    <xf numFmtId="0" fontId="14" fillId="9" borderId="0" xfId="0" applyFont="1" applyFill="1" applyAlignment="1">
      <alignment vertical="center" shrinkToFit="1"/>
    </xf>
    <xf numFmtId="0" fontId="14" fillId="5" borderId="6" xfId="0" applyFont="1" applyFill="1" applyBorder="1" applyAlignment="1">
      <alignment horizontal="center" vertical="center" shrinkToFit="1"/>
    </xf>
    <xf numFmtId="0" fontId="14" fillId="5" borderId="11" xfId="0" applyFont="1" applyFill="1" applyBorder="1" applyAlignment="1">
      <alignment horizontal="center" vertical="center" shrinkToFit="1"/>
    </xf>
    <xf numFmtId="176" fontId="40" fillId="3" borderId="0" xfId="0" applyNumberFormat="1" applyFont="1" applyFill="1">
      <alignment vertical="center"/>
    </xf>
    <xf numFmtId="0" fontId="14" fillId="5" borderId="7" xfId="0" applyFont="1" applyFill="1" applyBorder="1" applyAlignment="1">
      <alignment vertical="center" shrinkToFit="1"/>
    </xf>
    <xf numFmtId="0" fontId="40" fillId="3" borderId="0" xfId="0" applyFont="1" applyFill="1">
      <alignment vertical="center"/>
    </xf>
    <xf numFmtId="0" fontId="14" fillId="5" borderId="55" xfId="0" applyFont="1" applyFill="1" applyBorder="1" applyAlignment="1">
      <alignment vertical="center" shrinkToFit="1"/>
    </xf>
    <xf numFmtId="0" fontId="14" fillId="5" borderId="19" xfId="0" applyFont="1" applyFill="1" applyBorder="1" applyAlignment="1">
      <alignment vertical="center" shrinkToFit="1"/>
    </xf>
    <xf numFmtId="0" fontId="14" fillId="5" borderId="6" xfId="0" applyFont="1" applyFill="1" applyBorder="1" applyAlignment="1">
      <alignment vertical="center" shrinkToFit="1"/>
    </xf>
    <xf numFmtId="0" fontId="14" fillId="5" borderId="8" xfId="0" applyFont="1" applyFill="1" applyBorder="1" applyAlignment="1">
      <alignment vertical="center" shrinkToFit="1"/>
    </xf>
    <xf numFmtId="0" fontId="14" fillId="5" borderId="17" xfId="0" applyFont="1" applyFill="1" applyBorder="1" applyAlignment="1">
      <alignment horizontal="left" vertical="center" shrinkToFit="1"/>
    </xf>
    <xf numFmtId="0" fontId="14" fillId="5" borderId="3" xfId="0" applyFont="1" applyFill="1" applyBorder="1" applyAlignment="1">
      <alignment horizontal="center" vertical="center" shrinkToFit="1"/>
    </xf>
    <xf numFmtId="0" fontId="14" fillId="5" borderId="33" xfId="0" applyFont="1" applyFill="1" applyBorder="1" applyAlignment="1">
      <alignment horizontal="center" vertical="center" shrinkToFit="1"/>
    </xf>
    <xf numFmtId="0" fontId="20" fillId="5" borderId="55" xfId="0" applyFont="1" applyFill="1" applyBorder="1" applyAlignment="1">
      <alignment vertical="center" shrinkToFit="1"/>
    </xf>
    <xf numFmtId="0" fontId="14" fillId="5" borderId="35" xfId="0" applyFont="1" applyFill="1" applyBorder="1" applyAlignment="1">
      <alignment vertical="center" shrinkToFit="1"/>
    </xf>
    <xf numFmtId="0" fontId="14" fillId="5" borderId="3" xfId="0" applyFont="1" applyFill="1" applyBorder="1" applyAlignment="1">
      <alignment vertical="center" shrinkToFit="1"/>
    </xf>
    <xf numFmtId="0" fontId="14" fillId="5" borderId="1" xfId="0" applyFont="1" applyFill="1" applyBorder="1" applyAlignment="1">
      <alignment vertical="center" shrinkToFit="1"/>
    </xf>
    <xf numFmtId="0" fontId="20" fillId="16" borderId="9" xfId="0" applyFont="1" applyFill="1" applyBorder="1" applyAlignment="1">
      <alignment horizontal="left" vertical="center" indent="1"/>
    </xf>
    <xf numFmtId="0" fontId="39" fillId="16" borderId="46" xfId="0" applyFont="1" applyFill="1" applyBorder="1" applyAlignment="1">
      <alignment horizontal="left" vertical="center" indent="1"/>
    </xf>
    <xf numFmtId="0" fontId="39" fillId="16" borderId="9" xfId="0" applyFont="1" applyFill="1" applyBorder="1" applyAlignment="1">
      <alignment horizontal="left" vertical="center" indent="1"/>
    </xf>
    <xf numFmtId="0" fontId="20" fillId="16" borderId="28" xfId="0" applyFont="1" applyFill="1" applyBorder="1" applyAlignment="1">
      <alignment horizontal="left" vertical="center" indent="1"/>
    </xf>
    <xf numFmtId="0" fontId="20" fillId="16" borderId="46" xfId="0" applyFont="1" applyFill="1" applyBorder="1" applyAlignment="1">
      <alignment horizontal="left" vertical="center" indent="1"/>
    </xf>
    <xf numFmtId="0" fontId="14" fillId="16" borderId="33" xfId="0" applyFont="1" applyFill="1" applyBorder="1" applyAlignment="1">
      <alignment horizontal="center" vertical="center"/>
    </xf>
    <xf numFmtId="0" fontId="19" fillId="16" borderId="28" xfId="3" applyFont="1" applyFill="1" applyBorder="1" applyAlignment="1">
      <alignment horizontal="left" vertical="center" indent="1"/>
    </xf>
    <xf numFmtId="0" fontId="14" fillId="16" borderId="28" xfId="0" applyFont="1" applyFill="1" applyBorder="1">
      <alignment vertical="center"/>
    </xf>
    <xf numFmtId="0" fontId="14" fillId="16" borderId="46" xfId="0" applyFont="1" applyFill="1" applyBorder="1" applyAlignment="1">
      <alignment horizontal="center" vertical="center"/>
    </xf>
    <xf numFmtId="0" fontId="14" fillId="16" borderId="30" xfId="0" applyFont="1" applyFill="1" applyBorder="1" applyAlignment="1">
      <alignment horizontal="center" vertical="center"/>
    </xf>
    <xf numFmtId="0" fontId="14" fillId="16" borderId="9" xfId="3" applyFont="1" applyFill="1" applyBorder="1" applyAlignment="1">
      <alignment horizontal="left" vertical="center" indent="1"/>
    </xf>
    <xf numFmtId="0" fontId="14" fillId="16" borderId="28" xfId="3" applyFont="1" applyFill="1" applyBorder="1" applyAlignment="1">
      <alignment horizontal="left" vertical="center" indent="1"/>
    </xf>
    <xf numFmtId="0" fontId="14" fillId="16" borderId="76" xfId="0" applyFont="1" applyFill="1" applyBorder="1" applyAlignment="1">
      <alignment horizontal="center" vertical="center"/>
    </xf>
    <xf numFmtId="0" fontId="14" fillId="16" borderId="43" xfId="3" applyFont="1" applyFill="1" applyBorder="1" applyAlignment="1">
      <alignment horizontal="left" vertical="center" indent="1"/>
    </xf>
    <xf numFmtId="0" fontId="14" fillId="16" borderId="44" xfId="0" applyFont="1" applyFill="1" applyBorder="1" applyAlignment="1">
      <alignment horizontal="center" vertical="center"/>
    </xf>
    <xf numFmtId="0" fontId="14" fillId="16" borderId="77" xfId="0" applyFont="1" applyFill="1" applyBorder="1" applyAlignment="1">
      <alignment horizontal="center" vertical="center"/>
    </xf>
    <xf numFmtId="0" fontId="14" fillId="16" borderId="60" xfId="3" applyFont="1" applyFill="1" applyBorder="1" applyAlignment="1">
      <alignment horizontal="left" vertical="center" indent="1"/>
    </xf>
    <xf numFmtId="0" fontId="14" fillId="16" borderId="54" xfId="0" applyFont="1" applyFill="1" applyBorder="1" applyAlignment="1">
      <alignment horizontal="center" vertical="center"/>
    </xf>
    <xf numFmtId="0" fontId="14" fillId="16" borderId="15" xfId="0" applyFont="1" applyFill="1" applyBorder="1" applyAlignment="1">
      <alignment horizontal="center" vertical="center"/>
    </xf>
    <xf numFmtId="0" fontId="14" fillId="16" borderId="23" xfId="3" applyFont="1" applyFill="1" applyBorder="1" applyAlignment="1">
      <alignment horizontal="left" vertical="center" indent="1"/>
    </xf>
    <xf numFmtId="0" fontId="14" fillId="16" borderId="5" xfId="3" applyFont="1" applyFill="1" applyBorder="1" applyAlignment="1">
      <alignment horizontal="left" vertical="center" indent="1"/>
    </xf>
    <xf numFmtId="0" fontId="14" fillId="16" borderId="24" xfId="0" applyFont="1" applyFill="1" applyBorder="1" applyAlignment="1">
      <alignment horizontal="center" vertical="center"/>
    </xf>
    <xf numFmtId="0" fontId="14" fillId="16" borderId="75" xfId="0" applyFont="1" applyFill="1" applyBorder="1" applyAlignment="1">
      <alignment horizontal="center" vertical="center"/>
    </xf>
    <xf numFmtId="0" fontId="14" fillId="16" borderId="62" xfId="3" applyFont="1" applyFill="1" applyBorder="1" applyAlignment="1">
      <alignment horizontal="left" vertical="center" indent="1"/>
    </xf>
    <xf numFmtId="0" fontId="14" fillId="16" borderId="23" xfId="0" applyFont="1" applyFill="1" applyBorder="1" applyAlignment="1">
      <alignment horizontal="left" vertical="center" indent="1"/>
    </xf>
    <xf numFmtId="0" fontId="14" fillId="16" borderId="5" xfId="0" applyFont="1" applyFill="1" applyBorder="1" applyAlignment="1">
      <alignment horizontal="left" vertical="center" indent="1"/>
    </xf>
    <xf numFmtId="0" fontId="14" fillId="16" borderId="61" xfId="0" applyFont="1" applyFill="1" applyBorder="1" applyAlignment="1">
      <alignment horizontal="center" vertical="center"/>
    </xf>
    <xf numFmtId="0" fontId="14" fillId="16" borderId="53" xfId="3" applyFont="1" applyFill="1" applyBorder="1" applyAlignment="1">
      <alignment horizontal="left" vertical="center" indent="1"/>
    </xf>
    <xf numFmtId="0" fontId="14" fillId="16" borderId="63" xfId="3" applyFont="1" applyFill="1" applyBorder="1" applyAlignment="1">
      <alignment horizontal="left" vertical="center" indent="1"/>
    </xf>
    <xf numFmtId="0" fontId="14" fillId="16" borderId="16" xfId="0" applyFont="1" applyFill="1" applyBorder="1" applyAlignment="1">
      <alignment horizontal="center" vertical="center"/>
    </xf>
    <xf numFmtId="0" fontId="14" fillId="16" borderId="57" xfId="0" applyFont="1" applyFill="1" applyBorder="1" applyAlignment="1">
      <alignment horizontal="left" vertical="center" indent="1"/>
    </xf>
    <xf numFmtId="0" fontId="14" fillId="16" borderId="56" xfId="0" applyFont="1" applyFill="1" applyBorder="1" applyAlignment="1">
      <alignment horizontal="left" vertical="center" indent="1"/>
    </xf>
    <xf numFmtId="0" fontId="14" fillId="16" borderId="58" xfId="0" applyFont="1" applyFill="1" applyBorder="1" applyAlignment="1">
      <alignment horizontal="center" vertical="center"/>
    </xf>
    <xf numFmtId="0" fontId="14" fillId="16" borderId="48" xfId="0" applyFont="1" applyFill="1" applyBorder="1" applyAlignment="1">
      <alignment horizontal="center" vertical="center"/>
    </xf>
    <xf numFmtId="0" fontId="14" fillId="16" borderId="69" xfId="0" applyFont="1" applyFill="1" applyBorder="1" applyAlignment="1">
      <alignment horizontal="left" vertical="center" indent="1"/>
    </xf>
    <xf numFmtId="0" fontId="14" fillId="16" borderId="72" xfId="0" applyFont="1" applyFill="1" applyBorder="1" applyAlignment="1">
      <alignment horizontal="left" vertical="center" indent="1"/>
    </xf>
    <xf numFmtId="0" fontId="14" fillId="16" borderId="70" xfId="0" applyFont="1" applyFill="1" applyBorder="1" applyAlignment="1">
      <alignment horizontal="center" vertical="center"/>
    </xf>
    <xf numFmtId="176" fontId="14" fillId="16" borderId="16" xfId="0" applyNumberFormat="1" applyFont="1" applyFill="1" applyBorder="1" applyAlignment="1">
      <alignment horizontal="left" vertical="center" indent="1" shrinkToFit="1"/>
    </xf>
    <xf numFmtId="0" fontId="14" fillId="16" borderId="9" xfId="0" applyFont="1" applyFill="1" applyBorder="1" applyAlignment="1">
      <alignment horizontal="left" vertical="center" indent="1"/>
    </xf>
    <xf numFmtId="0" fontId="14" fillId="16" borderId="28" xfId="0" applyFont="1" applyFill="1" applyBorder="1" applyAlignment="1">
      <alignment horizontal="left" vertical="center"/>
    </xf>
    <xf numFmtId="0" fontId="22" fillId="16" borderId="33" xfId="3" applyFont="1" applyFill="1" applyBorder="1" applyAlignment="1">
      <alignment horizontal="left" vertical="center"/>
    </xf>
    <xf numFmtId="0" fontId="22" fillId="16" borderId="37" xfId="0" applyFont="1" applyFill="1" applyBorder="1" applyAlignment="1">
      <alignment horizontal="center" vertical="center"/>
    </xf>
    <xf numFmtId="0" fontId="22" fillId="16" borderId="38" xfId="0" applyFont="1" applyFill="1" applyBorder="1" applyAlignment="1">
      <alignment horizontal="center" vertical="center"/>
    </xf>
    <xf numFmtId="42" fontId="22" fillId="16" borderId="34" xfId="3" applyNumberFormat="1" applyFont="1" applyFill="1" applyBorder="1" applyAlignment="1">
      <alignment horizontal="left" vertical="center" indent="1"/>
    </xf>
    <xf numFmtId="42" fontId="22" fillId="16" borderId="3" xfId="0" applyNumberFormat="1" applyFont="1" applyFill="1" applyBorder="1" applyAlignment="1">
      <alignment horizontal="left" vertical="center" indent="1"/>
    </xf>
    <xf numFmtId="0" fontId="22" fillId="16" borderId="3" xfId="0" applyFont="1" applyFill="1" applyBorder="1">
      <alignment vertical="center"/>
    </xf>
    <xf numFmtId="42" fontId="22" fillId="16" borderId="21" xfId="0" applyNumberFormat="1" applyFont="1" applyFill="1" applyBorder="1" applyAlignment="1">
      <alignment horizontal="left" vertical="center" indent="1"/>
    </xf>
    <xf numFmtId="42" fontId="22" fillId="16" borderId="34" xfId="0" applyNumberFormat="1" applyFont="1" applyFill="1" applyBorder="1" applyAlignment="1">
      <alignment horizontal="left" vertical="center" indent="1"/>
    </xf>
    <xf numFmtId="41" fontId="22" fillId="16" borderId="3" xfId="0" applyNumberFormat="1" applyFont="1" applyFill="1" applyBorder="1" applyAlignment="1">
      <alignment horizontal="left" vertical="center" indent="1"/>
    </xf>
    <xf numFmtId="41" fontId="22" fillId="16" borderId="21" xfId="0" applyNumberFormat="1" applyFont="1" applyFill="1" applyBorder="1" applyAlignment="1">
      <alignment horizontal="left" vertical="center" indent="1"/>
    </xf>
    <xf numFmtId="42" fontId="22" fillId="16" borderId="50" xfId="0" applyNumberFormat="1" applyFont="1" applyFill="1" applyBorder="1" applyAlignment="1">
      <alignment horizontal="left" vertical="center" indent="1"/>
    </xf>
    <xf numFmtId="0" fontId="22" fillId="16" borderId="51" xfId="0" applyFont="1" applyFill="1" applyBorder="1">
      <alignment vertical="center"/>
    </xf>
    <xf numFmtId="42" fontId="22" fillId="16" borderId="52" xfId="0" applyNumberFormat="1" applyFont="1" applyFill="1" applyBorder="1" applyAlignment="1">
      <alignment horizontal="left" vertical="center" indent="1"/>
    </xf>
    <xf numFmtId="0" fontId="14" fillId="16" borderId="9" xfId="0" applyFont="1" applyFill="1" applyBorder="1" applyAlignment="1">
      <alignment horizontal="left" vertical="center"/>
    </xf>
    <xf numFmtId="0" fontId="14" fillId="16" borderId="72" xfId="0" applyFont="1" applyFill="1" applyBorder="1" applyAlignment="1">
      <alignment horizontal="left" vertical="center"/>
    </xf>
    <xf numFmtId="0" fontId="14" fillId="16" borderId="17" xfId="0" applyFont="1" applyFill="1" applyBorder="1" applyAlignment="1">
      <alignment horizontal="right" vertical="center"/>
    </xf>
    <xf numFmtId="42" fontId="14" fillId="16" borderId="38" xfId="0" applyNumberFormat="1" applyFont="1" applyFill="1" applyBorder="1" applyAlignment="1">
      <alignment horizontal="left" vertical="center" indent="1"/>
    </xf>
    <xf numFmtId="0" fontId="14" fillId="16" borderId="76" xfId="3" applyFont="1" applyFill="1" applyBorder="1" applyAlignment="1">
      <alignment horizontal="center" vertical="center"/>
    </xf>
    <xf numFmtId="0" fontId="14" fillId="16" borderId="36" xfId="3" applyFont="1" applyFill="1" applyBorder="1" applyAlignment="1">
      <alignment horizontal="left" vertical="center" indent="1"/>
    </xf>
    <xf numFmtId="0" fontId="14" fillId="16" borderId="11" xfId="3" applyFont="1" applyFill="1" applyBorder="1" applyAlignment="1">
      <alignment horizontal="center" vertical="center"/>
    </xf>
    <xf numFmtId="0" fontId="14" fillId="16" borderId="77" xfId="3" applyFont="1" applyFill="1" applyBorder="1" applyAlignment="1">
      <alignment horizontal="left" vertical="center"/>
    </xf>
    <xf numFmtId="0" fontId="14" fillId="16" borderId="54" xfId="3" applyFont="1" applyFill="1" applyBorder="1" applyAlignment="1">
      <alignment horizontal="left" vertical="center"/>
    </xf>
    <xf numFmtId="0" fontId="14" fillId="16" borderId="15" xfId="3" applyFont="1" applyFill="1" applyBorder="1" applyAlignment="1">
      <alignment horizontal="left" vertical="center"/>
    </xf>
    <xf numFmtId="0" fontId="14" fillId="16" borderId="24" xfId="3" applyFont="1" applyFill="1" applyBorder="1" applyAlignment="1">
      <alignment horizontal="left" vertical="center"/>
    </xf>
    <xf numFmtId="0" fontId="14" fillId="16" borderId="14" xfId="3" applyFont="1" applyFill="1" applyBorder="1" applyAlignment="1">
      <alignment horizontal="left" vertical="center"/>
    </xf>
    <xf numFmtId="0" fontId="14" fillId="16" borderId="45" xfId="3" applyFont="1" applyFill="1" applyBorder="1" applyAlignment="1">
      <alignment horizontal="left" vertical="center" indent="1"/>
    </xf>
    <xf numFmtId="0" fontId="14" fillId="16" borderId="22" xfId="3" applyFont="1" applyFill="1" applyBorder="1" applyAlignment="1">
      <alignment horizontal="left" vertical="center"/>
    </xf>
    <xf numFmtId="0" fontId="14" fillId="16" borderId="15" xfId="0" applyFont="1" applyFill="1" applyBorder="1" applyAlignment="1">
      <alignment horizontal="left" vertical="center"/>
    </xf>
    <xf numFmtId="0" fontId="14" fillId="16" borderId="24" xfId="0" applyFont="1" applyFill="1" applyBorder="1" applyAlignment="1">
      <alignment horizontal="left" vertical="center"/>
    </xf>
    <xf numFmtId="0" fontId="14" fillId="16" borderId="13" xfId="3" applyFont="1" applyFill="1" applyBorder="1" applyAlignment="1">
      <alignment horizontal="center" vertical="center"/>
    </xf>
    <xf numFmtId="0" fontId="14" fillId="16" borderId="25" xfId="3" applyFont="1" applyFill="1" applyBorder="1" applyAlignment="1">
      <alignment horizontal="left" vertical="center" indent="1"/>
    </xf>
    <xf numFmtId="0" fontId="14" fillId="16" borderId="26" xfId="3" applyFont="1" applyFill="1" applyBorder="1" applyAlignment="1">
      <alignment horizontal="left" vertical="center" indent="1"/>
    </xf>
    <xf numFmtId="0" fontId="14" fillId="16" borderId="27" xfId="3" applyFont="1" applyFill="1" applyBorder="1" applyAlignment="1">
      <alignment horizontal="center" vertical="center"/>
    </xf>
    <xf numFmtId="0" fontId="14" fillId="16" borderId="6" xfId="0" applyFont="1" applyFill="1" applyBorder="1" applyAlignment="1">
      <alignment horizontal="centerContinuous" vertical="center"/>
    </xf>
    <xf numFmtId="0" fontId="14" fillId="16" borderId="7" xfId="0" applyFont="1" applyFill="1" applyBorder="1" applyAlignment="1">
      <alignment horizontal="centerContinuous" vertical="center"/>
    </xf>
    <xf numFmtId="0" fontId="14" fillId="16" borderId="8" xfId="0" applyFont="1" applyFill="1" applyBorder="1" applyAlignment="1">
      <alignment horizontal="centerContinuous" vertical="center"/>
    </xf>
    <xf numFmtId="0" fontId="14" fillId="16" borderId="37" xfId="0" applyFont="1" applyFill="1" applyBorder="1" applyAlignment="1">
      <alignment horizontal="center" vertical="center"/>
    </xf>
    <xf numFmtId="0" fontId="14" fillId="16" borderId="38" xfId="0" applyFont="1" applyFill="1" applyBorder="1" applyAlignment="1">
      <alignment horizontal="center" vertical="center"/>
    </xf>
    <xf numFmtId="0" fontId="14" fillId="16" borderId="14" xfId="0" applyFont="1" applyFill="1" applyBorder="1">
      <alignment vertical="center"/>
    </xf>
    <xf numFmtId="0" fontId="14" fillId="16" borderId="15" xfId="0" applyFont="1" applyFill="1" applyBorder="1">
      <alignment vertical="center"/>
    </xf>
    <xf numFmtId="0" fontId="14" fillId="16" borderId="68" xfId="0" applyFont="1" applyFill="1" applyBorder="1">
      <alignment vertical="center"/>
    </xf>
    <xf numFmtId="176" fontId="14" fillId="16" borderId="59" xfId="0" applyNumberFormat="1" applyFont="1" applyFill="1" applyBorder="1" applyAlignment="1">
      <alignment horizontal="center" vertical="center" shrinkToFit="1"/>
    </xf>
    <xf numFmtId="176" fontId="14" fillId="16" borderId="7" xfId="0" applyNumberFormat="1" applyFont="1" applyFill="1" applyBorder="1" applyAlignment="1">
      <alignment horizontal="center" vertical="center" shrinkToFit="1"/>
    </xf>
    <xf numFmtId="0" fontId="14" fillId="16" borderId="7" xfId="0" applyFont="1" applyFill="1" applyBorder="1" applyAlignment="1">
      <alignment horizontal="center" vertical="center" shrinkToFit="1"/>
    </xf>
    <xf numFmtId="0" fontId="14" fillId="16" borderId="8" xfId="0" applyFont="1" applyFill="1" applyBorder="1" applyAlignment="1">
      <alignment horizontal="center" vertical="center" shrinkToFit="1"/>
    </xf>
    <xf numFmtId="0" fontId="0" fillId="5" borderId="1" xfId="0" applyFill="1" applyBorder="1">
      <alignment vertical="center"/>
    </xf>
    <xf numFmtId="0" fontId="0" fillId="15" borderId="1" xfId="0" applyFill="1" applyBorder="1">
      <alignment vertical="center"/>
    </xf>
    <xf numFmtId="0" fontId="14" fillId="16" borderId="78" xfId="0" applyFont="1" applyFill="1" applyBorder="1" applyAlignment="1">
      <alignment horizontal="center" vertical="center"/>
    </xf>
    <xf numFmtId="0" fontId="14" fillId="6" borderId="17" xfId="0" applyFont="1" applyFill="1" applyBorder="1" applyAlignment="1">
      <alignment horizontal="center" vertical="center"/>
    </xf>
    <xf numFmtId="0" fontId="14" fillId="3" borderId="12" xfId="0"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shrinkToFit="1"/>
      <protection locked="0"/>
    </xf>
    <xf numFmtId="176" fontId="14" fillId="3" borderId="21" xfId="0" applyNumberFormat="1" applyFont="1" applyFill="1" applyBorder="1" applyAlignment="1" applyProtection="1">
      <alignment horizontal="center" vertical="center" shrinkToFit="1"/>
      <protection locked="0"/>
    </xf>
    <xf numFmtId="176" fontId="14" fillId="3" borderId="19" xfId="0" applyNumberFormat="1" applyFont="1" applyFill="1" applyBorder="1" applyAlignment="1" applyProtection="1">
      <alignment horizontal="center" vertical="center" shrinkToFit="1"/>
      <protection locked="0"/>
    </xf>
    <xf numFmtId="0" fontId="14" fillId="6" borderId="16" xfId="0" applyFont="1" applyFill="1" applyBorder="1">
      <alignment vertical="center"/>
    </xf>
    <xf numFmtId="0" fontId="14" fillId="6" borderId="19" xfId="0" applyFont="1" applyFill="1" applyBorder="1" applyAlignment="1">
      <alignment horizontal="left" vertical="center"/>
    </xf>
    <xf numFmtId="0" fontId="14" fillId="6" borderId="17" xfId="0" applyFont="1" applyFill="1" applyBorder="1" applyAlignment="1">
      <alignment horizontal="left" vertical="center"/>
    </xf>
    <xf numFmtId="0" fontId="35" fillId="6" borderId="79" xfId="1" applyFont="1" applyFill="1" applyBorder="1" applyAlignment="1" applyProtection="1">
      <alignment horizontal="left" vertical="center" shrinkToFit="1"/>
    </xf>
    <xf numFmtId="176" fontId="14" fillId="6" borderId="19" xfId="0" applyNumberFormat="1" applyFont="1" applyFill="1" applyBorder="1" applyAlignment="1">
      <alignment horizontal="center" vertical="center"/>
    </xf>
    <xf numFmtId="0" fontId="14" fillId="16" borderId="30" xfId="0" applyFont="1" applyFill="1" applyBorder="1">
      <alignment vertical="center"/>
    </xf>
    <xf numFmtId="0" fontId="14" fillId="16" borderId="38" xfId="0" applyFont="1" applyFill="1" applyBorder="1">
      <alignment vertical="center"/>
    </xf>
    <xf numFmtId="0" fontId="14" fillId="16" borderId="17" xfId="0" applyFont="1" applyFill="1" applyBorder="1" applyAlignment="1">
      <alignment horizontal="center" vertical="center"/>
    </xf>
    <xf numFmtId="0" fontId="14" fillId="16" borderId="18" xfId="0" applyFont="1" applyFill="1" applyBorder="1" applyAlignment="1">
      <alignment horizontal="center" vertical="center"/>
    </xf>
    <xf numFmtId="0" fontId="14" fillId="16" borderId="18" xfId="0" applyFont="1" applyFill="1" applyBorder="1" applyAlignment="1">
      <alignment horizontal="center" vertical="center" shrinkToFit="1"/>
    </xf>
    <xf numFmtId="0" fontId="34" fillId="16" borderId="80" xfId="0" applyFont="1" applyFill="1" applyBorder="1" applyAlignment="1">
      <alignment horizontal="center" vertical="center" shrinkToFit="1"/>
    </xf>
    <xf numFmtId="176" fontId="14" fillId="16" borderId="38" xfId="0" applyNumberFormat="1" applyFont="1" applyFill="1" applyBorder="1" applyAlignment="1">
      <alignment horizontal="center" vertical="center"/>
    </xf>
    <xf numFmtId="0" fontId="14" fillId="5" borderId="7" xfId="0" applyFont="1" applyFill="1" applyBorder="1" applyAlignment="1">
      <alignment horizontal="center" vertical="center" shrinkToFit="1"/>
    </xf>
    <xf numFmtId="0" fontId="14" fillId="5" borderId="41" xfId="1" applyNumberFormat="1" applyFont="1" applyFill="1" applyBorder="1" applyAlignment="1" applyProtection="1">
      <alignment horizontal="left" vertical="center" shrinkToFit="1"/>
    </xf>
    <xf numFmtId="0" fontId="14" fillId="5" borderId="17" xfId="1" applyNumberFormat="1" applyFont="1" applyFill="1" applyBorder="1" applyAlignment="1" applyProtection="1">
      <alignment horizontal="left" vertical="center" shrinkToFit="1"/>
    </xf>
    <xf numFmtId="0" fontId="14" fillId="5" borderId="3" xfId="1" applyNumberFormat="1" applyFont="1" applyFill="1" applyBorder="1" applyAlignment="1" applyProtection="1">
      <alignment horizontal="left" vertical="center" shrinkToFit="1"/>
    </xf>
    <xf numFmtId="0" fontId="14" fillId="5" borderId="41" xfId="0" applyFont="1" applyFill="1" applyBorder="1" applyAlignment="1">
      <alignment vertical="center" shrinkToFit="1"/>
    </xf>
    <xf numFmtId="0" fontId="14" fillId="14" borderId="1" xfId="0" applyFont="1" applyFill="1" applyBorder="1">
      <alignment vertical="center"/>
    </xf>
    <xf numFmtId="0" fontId="14" fillId="2" borderId="33" xfId="0" applyFont="1" applyFill="1" applyBorder="1">
      <alignment vertical="center"/>
    </xf>
    <xf numFmtId="0" fontId="14" fillId="2" borderId="38" xfId="0" applyFont="1" applyFill="1" applyBorder="1" applyAlignment="1">
      <alignment horizontal="right" vertical="center"/>
    </xf>
    <xf numFmtId="9" fontId="14" fillId="4" borderId="58" xfId="15" applyFont="1" applyFill="1" applyBorder="1" applyProtection="1">
      <alignment vertical="center"/>
    </xf>
    <xf numFmtId="0" fontId="14" fillId="4" borderId="8" xfId="0" applyFont="1" applyFill="1" applyBorder="1">
      <alignment vertical="center"/>
    </xf>
    <xf numFmtId="0" fontId="14" fillId="4" borderId="29" xfId="0" applyFont="1" applyFill="1" applyBorder="1">
      <alignment vertical="center"/>
    </xf>
    <xf numFmtId="0" fontId="14" fillId="4" borderId="42" xfId="0" applyFont="1" applyFill="1" applyBorder="1">
      <alignment vertical="center"/>
    </xf>
    <xf numFmtId="0" fontId="14" fillId="2" borderId="28" xfId="0" applyFont="1" applyFill="1" applyBorder="1" applyAlignment="1">
      <alignment horizontal="right" vertical="center"/>
    </xf>
    <xf numFmtId="0" fontId="14" fillId="4" borderId="59" xfId="0" applyFont="1" applyFill="1" applyBorder="1">
      <alignment vertical="center"/>
    </xf>
    <xf numFmtId="0" fontId="14" fillId="4" borderId="4" xfId="0" applyFont="1" applyFill="1" applyBorder="1">
      <alignment vertical="center"/>
    </xf>
    <xf numFmtId="0" fontId="14" fillId="4" borderId="35" xfId="0" applyFont="1" applyFill="1" applyBorder="1">
      <alignment vertical="center"/>
    </xf>
    <xf numFmtId="42" fontId="14" fillId="2" borderId="6" xfId="0" applyNumberFormat="1" applyFont="1" applyFill="1" applyBorder="1" applyAlignment="1">
      <alignment horizontal="left" vertical="center"/>
    </xf>
    <xf numFmtId="42" fontId="14" fillId="2" borderId="31" xfId="0" applyNumberFormat="1" applyFont="1" applyFill="1" applyBorder="1" applyAlignment="1">
      <alignment horizontal="left" vertical="center"/>
    </xf>
    <xf numFmtId="42" fontId="14" fillId="2" borderId="40" xfId="0" applyNumberFormat="1" applyFont="1" applyFill="1" applyBorder="1" applyAlignment="1">
      <alignment horizontal="left" vertical="center"/>
    </xf>
    <xf numFmtId="0" fontId="14" fillId="2" borderId="55" xfId="0" applyFont="1" applyFill="1" applyBorder="1" applyAlignment="1">
      <alignment horizontal="left" vertical="center"/>
    </xf>
    <xf numFmtId="0" fontId="22" fillId="16" borderId="37" xfId="3" applyFont="1" applyFill="1" applyBorder="1" applyAlignment="1">
      <alignment horizontal="center" vertical="center" shrinkToFit="1"/>
    </xf>
    <xf numFmtId="0" fontId="14" fillId="16" borderId="62" xfId="3" applyFont="1" applyFill="1" applyBorder="1" applyAlignment="1">
      <alignment horizontal="left" vertical="center" indent="2"/>
    </xf>
    <xf numFmtId="0" fontId="14" fillId="16" borderId="63" xfId="3" applyFont="1" applyFill="1" applyBorder="1" applyAlignment="1">
      <alignment horizontal="left" vertical="center" indent="2"/>
    </xf>
    <xf numFmtId="0" fontId="14" fillId="16" borderId="20" xfId="3" applyFont="1" applyFill="1" applyBorder="1" applyAlignment="1">
      <alignment horizontal="left" vertical="center" indent="2"/>
    </xf>
    <xf numFmtId="0" fontId="14" fillId="6" borderId="37" xfId="0" applyFont="1" applyFill="1" applyBorder="1" applyAlignment="1" applyProtection="1">
      <alignment horizontal="left" vertical="center"/>
      <protection locked="0"/>
    </xf>
    <xf numFmtId="49" fontId="19" fillId="0" borderId="46" xfId="0" applyNumberFormat="1" applyFont="1" applyBorder="1" applyAlignment="1" applyProtection="1">
      <alignment horizontal="left" vertical="center" indent="1"/>
      <protection locked="0"/>
    </xf>
    <xf numFmtId="0" fontId="37" fillId="10" borderId="1" xfId="4" applyFont="1" applyFill="1" applyBorder="1">
      <alignment vertical="center"/>
    </xf>
    <xf numFmtId="0" fontId="0" fillId="8" borderId="0" xfId="0" applyFill="1">
      <alignment vertical="center"/>
    </xf>
    <xf numFmtId="0" fontId="4" fillId="3" borderId="0" xfId="1" applyFill="1" applyAlignment="1" applyProtection="1">
      <alignment vertical="center"/>
    </xf>
    <xf numFmtId="0" fontId="44" fillId="0" borderId="0" xfId="0" applyFont="1">
      <alignment vertical="center"/>
    </xf>
    <xf numFmtId="0" fontId="46" fillId="0" borderId="0" xfId="0" applyFont="1">
      <alignment vertical="center"/>
    </xf>
    <xf numFmtId="0" fontId="47" fillId="0" borderId="0" xfId="0" applyFont="1">
      <alignment vertical="center"/>
    </xf>
    <xf numFmtId="0" fontId="22" fillId="0" borderId="0" xfId="0" applyFont="1" applyAlignment="1"/>
    <xf numFmtId="0" fontId="49" fillId="0" borderId="0" xfId="16" applyFont="1" applyFill="1" applyAlignment="1" applyProtection="1">
      <alignment vertical="center"/>
    </xf>
    <xf numFmtId="0" fontId="22" fillId="0" borderId="0" xfId="0" applyFont="1">
      <alignment vertical="center"/>
    </xf>
    <xf numFmtId="0" fontId="51" fillId="0" borderId="0" xfId="0" applyFont="1">
      <alignment vertical="center"/>
    </xf>
    <xf numFmtId="0" fontId="52" fillId="0" borderId="0" xfId="0" applyFont="1" applyAlignment="1">
      <alignment horizontal="left" vertical="center"/>
    </xf>
    <xf numFmtId="0" fontId="21" fillId="0" borderId="0" xfId="0" applyFont="1">
      <alignment vertical="center"/>
    </xf>
    <xf numFmtId="0" fontId="53" fillId="3" borderId="0" xfId="0" applyFont="1" applyFill="1">
      <alignment vertical="center"/>
    </xf>
    <xf numFmtId="0" fontId="14" fillId="3" borderId="0" xfId="0" applyFont="1" applyFill="1" applyAlignment="1"/>
    <xf numFmtId="0" fontId="14" fillId="3" borderId="0" xfId="0" applyFont="1" applyFill="1" applyAlignment="1">
      <alignment wrapText="1"/>
    </xf>
    <xf numFmtId="0" fontId="18" fillId="3" borderId="0" xfId="1" applyFont="1" applyFill="1" applyAlignment="1" applyProtection="1">
      <alignment horizontal="left"/>
    </xf>
    <xf numFmtId="0" fontId="6" fillId="5" borderId="0" xfId="0" applyFont="1" applyFill="1">
      <alignment vertical="center"/>
    </xf>
    <xf numFmtId="0" fontId="0" fillId="5" borderId="0" xfId="0" applyFill="1">
      <alignment vertical="center"/>
    </xf>
    <xf numFmtId="0" fontId="54" fillId="0" borderId="1" xfId="0" applyFont="1" applyBorder="1">
      <alignment vertical="center"/>
    </xf>
    <xf numFmtId="0" fontId="23" fillId="2" borderId="1" xfId="0" applyFont="1" applyFill="1" applyBorder="1" applyAlignment="1">
      <alignment vertical="center" wrapText="1"/>
    </xf>
    <xf numFmtId="0" fontId="0" fillId="0" borderId="1" xfId="0" applyBorder="1" applyAlignment="1">
      <alignment vertical="center" wrapText="1"/>
    </xf>
    <xf numFmtId="0" fontId="2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4" fillId="3" borderId="0" xfId="1" applyFont="1" applyFill="1" applyBorder="1" applyAlignment="1" applyProtection="1">
      <alignment vertical="top" wrapText="1"/>
    </xf>
    <xf numFmtId="0" fontId="0" fillId="0" borderId="0" xfId="0" applyAlignment="1">
      <alignment vertical="top" wrapText="1"/>
    </xf>
    <xf numFmtId="0" fontId="16" fillId="3" borderId="0" xfId="0" applyFont="1" applyFill="1" applyAlignment="1">
      <alignment horizontal="center" vertical="center" shrinkToFit="1"/>
    </xf>
    <xf numFmtId="0" fontId="16" fillId="0" borderId="0" xfId="0" applyFont="1" applyAlignment="1">
      <alignment horizontal="center" vertical="center" shrinkToFit="1"/>
    </xf>
    <xf numFmtId="0" fontId="41" fillId="3" borderId="0" xfId="0" applyFont="1" applyFill="1" applyAlignment="1">
      <alignment horizontal="center" vertical="center" shrinkToFit="1"/>
    </xf>
    <xf numFmtId="0" fontId="42" fillId="0" borderId="0" xfId="0" applyFont="1" applyAlignment="1">
      <alignment horizontal="center" vertical="center" shrinkToFit="1"/>
    </xf>
    <xf numFmtId="0" fontId="14" fillId="3" borderId="64" xfId="1" applyFont="1" applyFill="1" applyBorder="1" applyAlignment="1" applyProtection="1">
      <alignment vertical="top" wrapText="1"/>
    </xf>
    <xf numFmtId="0" fontId="14" fillId="0" borderId="64" xfId="0" applyFont="1" applyBorder="1" applyAlignment="1">
      <alignment vertical="top" wrapText="1"/>
    </xf>
    <xf numFmtId="0" fontId="26" fillId="12" borderId="65" xfId="0" applyFont="1" applyFill="1" applyBorder="1" applyAlignment="1">
      <alignment horizontal="left" vertical="center" wrapText="1"/>
    </xf>
    <xf numFmtId="0" fontId="27" fillId="12" borderId="66" xfId="0" applyFont="1" applyFill="1" applyBorder="1" applyAlignment="1">
      <alignment vertical="center" wrapText="1"/>
    </xf>
    <xf numFmtId="0" fontId="27" fillId="12" borderId="67" xfId="0" applyFont="1" applyFill="1" applyBorder="1" applyAlignment="1">
      <alignment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4" fillId="0" borderId="0" xfId="0" applyFont="1" applyAlignment="1">
      <alignment vertical="center" wrapText="1"/>
    </xf>
  </cellXfs>
  <cellStyles count="17">
    <cellStyle name="パーセント" xfId="15" builtinId="5"/>
    <cellStyle name="ハイパーリンク" xfId="1" builtinId="8"/>
    <cellStyle name="ハイパーリンク 2" xfId="2" xr:uid="{00000000-0005-0000-0000-000001000000}"/>
    <cellStyle name="ハイパーリンク 3" xfId="16" xr:uid="{7BF1DB71-D1C4-46A6-A471-E1C998C07E33}"/>
    <cellStyle name="桁区切り 2" xfId="6" xr:uid="{00000000-0005-0000-0000-000002000000}"/>
    <cellStyle name="標準" xfId="0" builtinId="0"/>
    <cellStyle name="標準 2" xfId="3" xr:uid="{00000000-0005-0000-0000-000004000000}"/>
    <cellStyle name="標準 2 2" xfId="7" xr:uid="{00000000-0005-0000-0000-000005000000}"/>
    <cellStyle name="標準 2 3" xfId="8" xr:uid="{00000000-0005-0000-0000-000006000000}"/>
    <cellStyle name="標準 2_12SBA_JC春期試験_120514" xfId="9" xr:uid="{00000000-0005-0000-0000-000007000000}"/>
    <cellStyle name="標準 3" xfId="10" xr:uid="{00000000-0005-0000-0000-000008000000}"/>
    <cellStyle name="標準 4" xfId="5" xr:uid="{00000000-0005-0000-0000-000009000000}"/>
    <cellStyle name="標準 4 2" xfId="11" xr:uid="{00000000-0005-0000-0000-00000A000000}"/>
    <cellStyle name="標準 5" xfId="12" xr:uid="{00000000-0005-0000-0000-00000B000000}"/>
    <cellStyle name="標準 5 2" xfId="13" xr:uid="{00000000-0005-0000-0000-00000C000000}"/>
    <cellStyle name="標準 6" xfId="14" xr:uid="{00000000-0005-0000-0000-00000D000000}"/>
    <cellStyle name="標準_40_取込ファイルﾚｲｱｳﾄ_元" xfId="4" xr:uid="{00000000-0005-0000-0000-00000E000000}"/>
  </cellStyles>
  <dxfs count="13">
    <dxf>
      <font>
        <color rgb="FF9C0006"/>
      </font>
      <fill>
        <patternFill>
          <bgColor rgb="FFFFC7CE"/>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theme="7" tint="0.79998168889431442"/>
        </patternFill>
      </fill>
    </dxf>
    <dxf>
      <fill>
        <patternFill>
          <bgColor theme="2"/>
        </patternFill>
      </fill>
    </dxf>
    <dxf>
      <fill>
        <patternFill>
          <bgColor theme="7" tint="0.79998168889431442"/>
        </patternFill>
      </fill>
    </dxf>
    <dxf>
      <fill>
        <patternFill>
          <bgColor theme="1"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FFFFCC"/>
      <color rgb="FFCCECFF"/>
      <color rgb="FFFFFF99"/>
      <color rgb="FFFF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177802</xdr:colOff>
      <xdr:row>63</xdr:row>
      <xdr:rowOff>96307</xdr:rowOff>
    </xdr:from>
    <xdr:to>
      <xdr:col>9</xdr:col>
      <xdr:colOff>9010650</xdr:colOff>
      <xdr:row>66</xdr:row>
      <xdr:rowOff>161925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702677" y="15336307"/>
          <a:ext cx="8832848" cy="75141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更新料　振込先　：</a:t>
          </a:r>
          <a:r>
            <a:rPr kumimoji="0" lang="ja-JP" altLang="en-US" sz="11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三菱</a:t>
          </a:r>
          <a:r>
            <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UFJ</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銀行</a:t>
          </a:r>
          <a:r>
            <a:rPr lang="ja-JP" altLang="en-US"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大阪駅前支店</a:t>
          </a:r>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普通口座</a:t>
          </a:r>
          <a:r>
            <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5448576</a:t>
          </a:r>
          <a:r>
            <a:rPr lang="ja-JP" altLang="en-US"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日本認証株式会社</a:t>
          </a:r>
          <a:r>
            <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ニホンニンショウカブシキガイシャ</a:t>
          </a:r>
          <a:r>
            <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174623</xdr:colOff>
      <xdr:row>9</xdr:row>
      <xdr:rowOff>148231</xdr:rowOff>
    </xdr:from>
    <xdr:to>
      <xdr:col>9</xdr:col>
      <xdr:colOff>8982075</xdr:colOff>
      <xdr:row>62</xdr:row>
      <xdr:rowOff>47626</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bwMode="auto">
        <a:xfrm>
          <a:off x="8699498" y="2958106"/>
          <a:ext cx="8807452" cy="12100920"/>
        </a:xfrm>
        <a:prstGeom prst="roundRect">
          <a:avLst>
            <a:gd name="adj" fmla="val 511"/>
          </a:avLst>
        </a:prstGeom>
        <a:solidFill>
          <a:schemeClr val="bg1"/>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noAutofit/>
        </a:bodyPr>
        <a:lstStyle/>
        <a:p>
          <a:pPr algn="l"/>
          <a:r>
            <a:rPr lang="en-US" altLang="ja-JP" sz="14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4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ご注意</a:t>
          </a:r>
          <a:r>
            <a:rPr lang="en-US" altLang="ja-JP" sz="14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p>
        <a:p>
          <a:pPr algn="l"/>
          <a:r>
            <a:rPr lang="ja-JP" altLang="en-US" sz="14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セーフティリードアセッサ（</a:t>
          </a:r>
          <a:r>
            <a:rPr lang="en-US" altLang="ja-JP" sz="14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SLA)</a:t>
          </a:r>
          <a:r>
            <a:rPr lang="ja-JP" altLang="en-US" sz="14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資格及び、セーフティシニアアセッサ（</a:t>
          </a:r>
          <a:r>
            <a:rPr lang="en-US" altLang="ja-JP" sz="14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SEA)</a:t>
          </a:r>
          <a:r>
            <a:rPr lang="ja-JP" altLang="en-US" sz="14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資格を複数保有し、複数資格の資格更新を行う場合（例えば、</a:t>
          </a:r>
          <a:r>
            <a:rPr lang="en-US" altLang="ja-JP" sz="14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SLA</a:t>
          </a:r>
          <a:r>
            <a:rPr lang="ja-JP" altLang="en-US" sz="14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資格と</a:t>
          </a:r>
          <a:r>
            <a:rPr lang="en-US" altLang="ja-JP" sz="14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SEA-C</a:t>
          </a:r>
          <a:r>
            <a:rPr lang="ja-JP" altLang="en-US" sz="14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資格を保有していてどちらも資格更新を行う等）は本申込書では更新申込できません。マイページから更新申込してください。</a:t>
          </a:r>
        </a:p>
        <a:p>
          <a:pPr algn="l"/>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．申込書の記入前に、更新者全員の</a:t>
          </a:r>
          <a:r>
            <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(3)</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の実施が完了していることを確認願います。</a:t>
          </a:r>
        </a:p>
        <a:p>
          <a:pPr algn="l"/>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マイページが仮登録の場合は、本登録の実施。</a:t>
          </a:r>
        </a:p>
        <a:p>
          <a:pPr algn="l"/>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(2)</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マイページ登録の「会社情報</a:t>
          </a:r>
          <a:r>
            <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会社名・事業所・部署・役職など</a:t>
          </a:r>
          <a:r>
            <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」、「会社住所」を最新の正しい情報へ更新。</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(3)</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サーベイランスレポートの提出履歴の確認と未提出年度があれば提出。</a:t>
          </a:r>
        </a:p>
        <a:p>
          <a:pPr algn="l"/>
          <a:endParaRPr lang="ja-JP" altLang="en-US" sz="11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サーベイランスレポートの提出について</a:t>
          </a:r>
        </a:p>
        <a:p>
          <a:pPr algn="l"/>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・資格更新には、前回の更新以降（初回更新の場合は資格取得後）の毎年のサーベイランスレポートの提出が必要です。</a:t>
          </a:r>
        </a:p>
        <a:p>
          <a:pPr algn="l"/>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・更新者の内お一人でも、未提出の年度がある場合は、更新申込書の受付ができません。</a:t>
          </a:r>
        </a:p>
        <a:p>
          <a:pPr algn="l"/>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未提出の方がいる場合は、申込書の送付までに提出願います。（過去のサーベイランスレポートも提出が可能です。）</a:t>
          </a:r>
        </a:p>
        <a:p>
          <a:pPr algn="l"/>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提出履歴はマイページにて確認できます。</a:t>
          </a:r>
        </a:p>
        <a:p>
          <a:pPr algn="l"/>
          <a:endParaRPr lang="ja-JP" altLang="en-US" sz="11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マイページについては、「マイページについて」シートを参照ください。</a:t>
          </a:r>
        </a:p>
        <a:p>
          <a:pPr algn="l"/>
          <a:r>
            <a:rPr lang="en-US" altLang="ja-JP" sz="1100" b="0" i="0">
              <a:effectLst/>
              <a:latin typeface="Meiryo UI" panose="020B0604030504040204" pitchFamily="50" charset="-128"/>
              <a:ea typeface="Meiryo UI" panose="020B0604030504040204" pitchFamily="50" charset="-128"/>
              <a:cs typeface="+mn-cs"/>
            </a:rPr>
            <a: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サーベイランスレポートについては、「サーベイランスレポートについて」シートを参照ください。</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endParaRPr lang="ja-JP" altLang="en-US" sz="11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lang="ja-JP" altLang="en-US" sz="11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．「更新者名簿」シートに記入する下記情報は、更新者のマイページ登録情報と同じものを記入ください。</a:t>
          </a:r>
        </a:p>
        <a:p>
          <a:pPr algn="l"/>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①氏名</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漢字</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②氏名</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カナ</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③氏名</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英語</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④メールアドレス　⑤生年月日　⑥認証番号</a:t>
          </a:r>
        </a:p>
        <a:p>
          <a:pPr algn="l"/>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一致しない場合は本人確認ができず、更新申込書の受付ができません。</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i="0" baseline="0">
              <a:solidFill>
                <a:sysClr val="windowText" lastClr="000000"/>
              </a:solidFill>
              <a:effectLst/>
              <a:latin typeface="Meiryo UI" panose="020B0604030504040204" pitchFamily="50" charset="-128"/>
              <a:ea typeface="Meiryo UI" panose="020B0604030504040204" pitchFamily="50" charset="-128"/>
              <a:cs typeface="+mn-cs"/>
            </a:rPr>
            <a:t>3</a:t>
          </a:r>
          <a:r>
            <a:rPr kumimoji="1"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．キャンセル・変更について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・受付完了後の、キャンセル、変更（更新対象資格、認証カードの発行要否等）は受け付けておりません。十分ご注意のうえ、お申込みください。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i="0" baseline="0">
              <a:solidFill>
                <a:sysClr val="windowText" lastClr="000000"/>
              </a:solidFill>
              <a:effectLst/>
              <a:latin typeface="Meiryo UI" panose="020B0604030504040204" pitchFamily="50" charset="-128"/>
              <a:ea typeface="Meiryo UI" panose="020B0604030504040204" pitchFamily="50" charset="-128"/>
              <a:cs typeface="+mn-cs"/>
            </a:rPr>
            <a:t>4</a:t>
          </a:r>
          <a:r>
            <a:rPr kumimoji="1"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．更新手数料の振込について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・更新手数料は、振込期限日までにお振込みください。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・請求書希望の場合は、請求書記載の振込期限日までにお振込み下さい。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・認証カードを希望された方は、更新手数料と一緒にカード代も振込願います。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・振込期限日までに入金確認ができない場合は、自動的に申込をキャンセルさせていただきます。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i="0" baseline="0">
              <a:solidFill>
                <a:sysClr val="windowText" lastClr="000000"/>
              </a:solidFill>
              <a:effectLst/>
              <a:latin typeface="Meiryo UI" panose="020B0604030504040204" pitchFamily="50" charset="-128"/>
              <a:ea typeface="Meiryo UI" panose="020B0604030504040204" pitchFamily="50" charset="-128"/>
              <a:cs typeface="+mn-cs"/>
            </a:rPr>
            <a:t>5</a:t>
          </a:r>
          <a:r>
            <a:rPr kumimoji="1"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．認証カードについて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・セーフティアセッサ資格及び、ロボットセーフティアセッサ資格の場合、認証カードの発行には、更新手数料とは別に </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3</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300</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円（税込）</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枚の費用がかかります。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・セーフティアセッサ資格の認証カードと、ロボットセーフティアセッサ資格の認証カードは別のカードです。各々のカードの発行要否を選択してください。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・カード発行費用は、更新手数料と一緒にお支払いください。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・セーフティオフィサ資格の場合は、更新手数料に認証カード発行費用が含まれています。</a:t>
          </a:r>
          <a:endPar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i="0" baseline="0">
              <a:solidFill>
                <a:sysClr val="windowText" lastClr="000000"/>
              </a:solidFill>
              <a:effectLst/>
              <a:latin typeface="Meiryo UI" panose="020B0604030504040204" pitchFamily="50" charset="-128"/>
              <a:ea typeface="Meiryo UI" panose="020B0604030504040204" pitchFamily="50" charset="-128"/>
              <a:cs typeface="+mn-cs"/>
            </a:rPr>
            <a:t>6</a:t>
          </a:r>
          <a:r>
            <a:rPr kumimoji="1"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．送付書類（要員力量認証証明書等）について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・送付書類（更新結果通知書、要員力量認証証明書、認証カード（希望者のみ））は、</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3</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月末までに発送します。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・送付書類は、全更新者分をまとめて申込責任者宛に送付します。申込責任者の方から各更新者へ配布願います</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・送付書類は、更新者毎に封筒に入れ封をした状態で送付します。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・送付書類の宛先には、マイページ登録の「会社住所」、「会社情報</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会社名・事業所・部署</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」を記載します。</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＜配布時のご注意＞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日本郵便を利用する場合、当社から送付の封筒のままで投函すると、料金後納の手続きがされていないため、郵便局での受付ができず、郵送されません。必要な料金の切手を貼付いただき、ご投函ください。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日本郵便以外の方法としては、社内便等の仕組みのご利用をお願い致します。</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9</xdr:col>
      <xdr:colOff>148829</xdr:colOff>
      <xdr:row>1</xdr:row>
      <xdr:rowOff>89296</xdr:rowOff>
    </xdr:from>
    <xdr:to>
      <xdr:col>9</xdr:col>
      <xdr:colOff>8972550</xdr:colOff>
      <xdr:row>8</xdr:row>
      <xdr:rowOff>190500</xdr:rowOff>
    </xdr:to>
    <xdr:sp macro="" textlink="">
      <xdr:nvSpPr>
        <xdr:cNvPr id="2" name="角丸四角形 10">
          <a:extLst>
            <a:ext uri="{FF2B5EF4-FFF2-40B4-BE49-F238E27FC236}">
              <a16:creationId xmlns:a16="http://schemas.microsoft.com/office/drawing/2014/main" id="{F094B9FD-3418-49C5-B180-AA56A21CB465}"/>
            </a:ext>
          </a:extLst>
        </xdr:cNvPr>
        <xdr:cNvSpPr/>
      </xdr:nvSpPr>
      <xdr:spPr bwMode="auto">
        <a:xfrm>
          <a:off x="8673704" y="279796"/>
          <a:ext cx="8823721" cy="2491979"/>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ctr"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一括申込における個人情報の取扱いについて</a:t>
          </a: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必ずお読みください。</a:t>
          </a:r>
          <a:endPar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・更新申込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結果のお知らせに至るまでの問合せ対応は、一括して申込責任者経由でご連絡いたします。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・予め更新者各位に個人情報が申込責任者宛に提供されることを周知し、各更新者の同意を得た上でお申込みください。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・一括で申込む場合も</a:t>
          </a:r>
          <a:r>
            <a:rPr kumimoji="0" lang="ja-JP" altLang="en-US"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更新者は各自、必ずマイページへログインし</a:t>
          </a: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、「基本情報」を確認の上、</a:t>
          </a:r>
          <a:endParaRPr kumimoji="0" lang="en-US" altLang="ja-JP"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　「個人情報保護方針」に同意をお願いいたします。</a:t>
          </a:r>
          <a:endParaRPr kumimoji="0" lang="en-US" altLang="ja-JP" sz="1100" b="0" i="0" u="none" strike="noStrike" kern="0" cap="none" spc="0" normalizeH="0" baseline="0" noProof="0">
            <a:ln>
              <a:noFill/>
            </a:ln>
            <a:solidFill>
              <a:srgbClr val="4F81BD"/>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4F81BD"/>
              </a:solidFill>
              <a:effectLst/>
              <a:uLnTx/>
              <a:uFillTx/>
              <a:latin typeface="Meiryo UI" panose="020B0604030504040204" pitchFamily="50" charset="-128"/>
              <a:ea typeface="Meiryo UI" panose="020B0604030504040204" pitchFamily="50" charset="-128"/>
              <a:cs typeface="+mn-cs"/>
            </a:rPr>
            <a:t>　　＜マイページログイン＞　マイページ → 基本情報</a:t>
          </a:r>
          <a:r>
            <a:rPr kumimoji="0" lang="en-US" altLang="ja-JP" sz="1100" b="0" i="0" u="none" strike="noStrike" kern="0" cap="none" spc="0" normalizeH="0" baseline="0" noProof="0">
              <a:ln>
                <a:noFill/>
              </a:ln>
              <a:solidFill>
                <a:srgbClr val="4F81BD"/>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rgbClr val="4F81BD"/>
              </a:solidFill>
              <a:effectLst/>
              <a:uLnTx/>
              <a:uFillTx/>
              <a:latin typeface="Meiryo UI" panose="020B0604030504040204" pitchFamily="50" charset="-128"/>
              <a:ea typeface="Meiryo UI" panose="020B0604030504040204" pitchFamily="50" charset="-128"/>
              <a:cs typeface="+mn-cs"/>
            </a:rPr>
            <a:t>会社情報</a:t>
          </a:r>
          <a:r>
            <a:rPr kumimoji="0" lang="en-US" altLang="ja-JP" sz="1100" b="0" i="0" u="none" strike="noStrike" kern="0" cap="none" spc="0" normalizeH="0" baseline="0" noProof="0">
              <a:ln>
                <a:noFill/>
              </a:ln>
              <a:solidFill>
                <a:srgbClr val="4F81BD"/>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rgbClr val="4F81BD"/>
              </a:solidFill>
              <a:effectLst/>
              <a:uLnTx/>
              <a:uFillTx/>
              <a:latin typeface="Meiryo UI" panose="020B0604030504040204" pitchFamily="50" charset="-128"/>
              <a:ea typeface="Meiryo UI" panose="020B0604030504040204" pitchFamily="50" charset="-128"/>
              <a:cs typeface="+mn-cs"/>
            </a:rPr>
            <a:t>住所などを確認 → 個人情報保護方針 同意  → 更新ボタンを押下</a:t>
          </a:r>
          <a:endParaRPr kumimoji="0" lang="en-US" altLang="ja-JP" sz="1100" b="0" i="0" u="none" strike="noStrike" kern="0" cap="none" spc="0" normalizeH="0" baseline="0" noProof="0">
            <a:ln>
              <a:noFill/>
            </a:ln>
            <a:solidFill>
              <a:srgbClr val="4F81BD"/>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・同意登録の確認は日本認証で行い、未登録の更新者については、申込責任者宛にご連絡いたします。</a:t>
          </a:r>
          <a:endPar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「同意書」シートもご確認ください。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130968</xdr:colOff>
      <xdr:row>0</xdr:row>
      <xdr:rowOff>71439</xdr:rowOff>
    </xdr:from>
    <xdr:to>
      <xdr:col>10</xdr:col>
      <xdr:colOff>1714499</xdr:colOff>
      <xdr:row>3</xdr:row>
      <xdr:rowOff>83345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369968" y="71439"/>
          <a:ext cx="6607969" cy="1143000"/>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・入力時には、セル</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行の削除やカット＆ペーストはしないでください。　</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（本シートを参照しているデータがエラーとなってしまいます。）</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・メールアドレスは、マイページに登録している更新者本人のアドレスを記入してください。</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（登録のメールアドレスと異なると更新申込の受付ができません。）</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63499</xdr:colOff>
      <xdr:row>1</xdr:row>
      <xdr:rowOff>71438</xdr:rowOff>
    </xdr:from>
    <xdr:to>
      <xdr:col>1</xdr:col>
      <xdr:colOff>3026832</xdr:colOff>
      <xdr:row>4</xdr:row>
      <xdr:rowOff>162719</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08780" y="321469"/>
          <a:ext cx="2963333" cy="841375"/>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認証カードをご希望の場合は、顔写真ファイルを</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送付願います。ファイル名は以下としてください。</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n-cs"/>
            </a:rPr>
            <a:t>氏名</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n-cs"/>
            </a:rPr>
            <a:t>英語</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n-cs"/>
            </a:rPr>
            <a:t>入力後に表示され</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n-cs"/>
            </a:rPr>
            <a:t>ます</a:t>
          </a:r>
          <a:r>
            <a:rPr lang="ja-JP" altLang="en-US" sz="1100" b="1" i="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1988343</xdr:colOff>
      <xdr:row>0</xdr:row>
      <xdr:rowOff>83342</xdr:rowOff>
    </xdr:from>
    <xdr:to>
      <xdr:col>16</xdr:col>
      <xdr:colOff>1</xdr:colOff>
      <xdr:row>3</xdr:row>
      <xdr:rowOff>71437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251781" y="83342"/>
          <a:ext cx="6858001" cy="1119189"/>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認証カード（和英併記）には、</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更新</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料とは別に、</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3,300</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円（税込</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枚のカード発行費用が必要となります</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・ロボットセーフティアセッサ（</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RSA</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）資格との認証カードとセーフティアセッサ（</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SA</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）資格の認証カードは別のカードです。</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190499</xdr:colOff>
      <xdr:row>2</xdr:row>
      <xdr:rowOff>134471</xdr:rowOff>
    </xdr:from>
    <xdr:to>
      <xdr:col>23</xdr:col>
      <xdr:colOff>375920</xdr:colOff>
      <xdr:row>50</xdr:row>
      <xdr:rowOff>144250</xdr:rowOff>
    </xdr:to>
    <xdr:pic>
      <xdr:nvPicPr>
        <xdr:cNvPr id="3" name="図 2">
          <a:extLst>
            <a:ext uri="{FF2B5EF4-FFF2-40B4-BE49-F238E27FC236}">
              <a16:creationId xmlns:a16="http://schemas.microsoft.com/office/drawing/2014/main" id="{85FA0437-24A0-50F3-6114-4DB74C5ED6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6764" y="481853"/>
          <a:ext cx="7021009" cy="983733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23</xdr:col>
      <xdr:colOff>648662</xdr:colOff>
      <xdr:row>2</xdr:row>
      <xdr:rowOff>134471</xdr:rowOff>
    </xdr:from>
    <xdr:to>
      <xdr:col>34</xdr:col>
      <xdr:colOff>150524</xdr:colOff>
      <xdr:row>50</xdr:row>
      <xdr:rowOff>138138</xdr:rowOff>
    </xdr:to>
    <xdr:pic>
      <xdr:nvPicPr>
        <xdr:cNvPr id="5" name="図 4">
          <a:extLst>
            <a:ext uri="{FF2B5EF4-FFF2-40B4-BE49-F238E27FC236}">
              <a16:creationId xmlns:a16="http://schemas.microsoft.com/office/drawing/2014/main" id="{DDBFAAA7-8ABD-C0F0-A83D-22A80AD00F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70515" y="481853"/>
          <a:ext cx="7021009" cy="983122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34</xdr:col>
      <xdr:colOff>423265</xdr:colOff>
      <xdr:row>2</xdr:row>
      <xdr:rowOff>134471</xdr:rowOff>
    </xdr:from>
    <xdr:to>
      <xdr:col>44</xdr:col>
      <xdr:colOff>608686</xdr:colOff>
      <xdr:row>50</xdr:row>
      <xdr:rowOff>128970</xdr:rowOff>
    </xdr:to>
    <xdr:pic>
      <xdr:nvPicPr>
        <xdr:cNvPr id="8" name="図 7">
          <a:extLst>
            <a:ext uri="{FF2B5EF4-FFF2-40B4-BE49-F238E27FC236}">
              <a16:creationId xmlns:a16="http://schemas.microsoft.com/office/drawing/2014/main" id="{5F700987-E79E-5669-43AE-231DD77049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664265" y="481853"/>
          <a:ext cx="7021009" cy="982205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SA/01&#12288;&#24180;&#38291;&#31649;&#29702;&#12539;&#35336;&#30011;&#12539;&#20849;&#36890;&#65288;&#35430;&#39443;+&#25945;&#32946;+&#36939;&#29992;&#65289;/2022&#24180;&#24230;/02_&#12486;&#12540;&#12510;&#31649;&#29702;&#65306;&#26989;&#21209;&#35506;&#38988;&#65288;A%20&#38750;&#23450;&#26399;&#65289;/A22107%20&#20491;&#20154;&#24773;&#22577;&#20445;&#35703;&#35215;&#31243;&#20316;&#25104;/SA_test_multi_v214+&#21516;&#24847;&#26360;&#36861;&#21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_&#20316;&#26989;&#29992;/SA_test_multi_v218&#21442;&#32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 val="同意確認"/>
      <sheetName val="HP同意貼付"/>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pan-certification.com/certifying-examination/application/pre-application/" TargetMode="External"/><Relationship Id="rId1" Type="http://schemas.openxmlformats.org/officeDocument/2006/relationships/hyperlink" Target="mailto:safety12100@j-cer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j-cer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apan-certification.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03"/>
  <sheetViews>
    <sheetView tabSelected="1" zoomScale="75" zoomScaleNormal="75" zoomScaleSheetLayoutView="90" workbookViewId="0">
      <selection activeCell="G11" sqref="G11"/>
    </sheetView>
  </sheetViews>
  <sheetFormatPr defaultColWidth="9" defaultRowHeight="19.5"/>
  <cols>
    <col min="1" max="1" width="2.125" style="19" customWidth="1"/>
    <col min="2" max="2" width="3.125" style="77" customWidth="1"/>
    <col min="3" max="3" width="3.875" style="19" customWidth="1"/>
    <col min="4" max="5" width="20.625" style="19" customWidth="1"/>
    <col min="6" max="6" width="5.625" style="19" customWidth="1"/>
    <col min="7" max="7" width="50.625" style="19" customWidth="1"/>
    <col min="8" max="9" width="2.625" style="19" customWidth="1"/>
    <col min="10" max="10" width="120.625" style="19" customWidth="1"/>
    <col min="11" max="11" width="3.625" style="17" hidden="1" customWidth="1"/>
    <col min="12" max="12" width="8.375" style="17" hidden="1" customWidth="1"/>
    <col min="13" max="13" width="24.25" style="17" hidden="1" customWidth="1"/>
    <col min="14" max="14" width="21" style="17" hidden="1" customWidth="1"/>
    <col min="15" max="15" width="11" style="17" hidden="1" customWidth="1"/>
    <col min="16" max="16" width="21" style="18" hidden="1" customWidth="1"/>
    <col min="17" max="17" width="18.125" style="17" hidden="1" customWidth="1"/>
    <col min="18" max="18" width="6.5" style="17" hidden="1" customWidth="1"/>
    <col min="19" max="16384" width="9" style="19"/>
  </cols>
  <sheetData>
    <row r="1" spans="1:17" ht="15" customHeight="1">
      <c r="A1" s="16"/>
      <c r="B1" s="74"/>
      <c r="C1" s="16"/>
      <c r="D1" s="16"/>
      <c r="E1" s="16"/>
      <c r="F1" s="16"/>
      <c r="G1" s="16"/>
      <c r="H1" s="16"/>
      <c r="I1" s="16"/>
      <c r="J1" s="16"/>
      <c r="P1" s="17"/>
    </row>
    <row r="2" spans="1:17" ht="24.95" customHeight="1">
      <c r="A2" s="16"/>
      <c r="B2" s="380" t="s">
        <v>338</v>
      </c>
      <c r="C2" s="380"/>
      <c r="D2" s="381"/>
      <c r="E2" s="381"/>
      <c r="F2" s="381"/>
      <c r="G2" s="381"/>
      <c r="H2" s="381"/>
      <c r="I2" s="381"/>
      <c r="J2" s="20"/>
      <c r="K2" s="21"/>
      <c r="L2" s="21"/>
      <c r="P2" s="17"/>
      <c r="Q2" s="18"/>
    </row>
    <row r="3" spans="1:17" ht="24.95" customHeight="1" thickBot="1">
      <c r="A3" s="16"/>
      <c r="B3" s="378" t="s">
        <v>220</v>
      </c>
      <c r="C3" s="378"/>
      <c r="D3" s="379"/>
      <c r="E3" s="379"/>
      <c r="F3" s="379"/>
      <c r="G3" s="379"/>
      <c r="H3" s="379"/>
      <c r="I3" s="379"/>
      <c r="J3" s="22"/>
      <c r="K3" s="23"/>
      <c r="L3" s="23"/>
      <c r="P3" s="17"/>
      <c r="Q3" s="18"/>
    </row>
    <row r="4" spans="1:17" ht="39.950000000000003" customHeight="1" thickBot="1">
      <c r="A4" s="16"/>
      <c r="B4" s="74"/>
      <c r="C4" s="74"/>
      <c r="D4" s="384" t="s">
        <v>368</v>
      </c>
      <c r="E4" s="385"/>
      <c r="F4" s="385"/>
      <c r="G4" s="386"/>
      <c r="H4" s="22"/>
      <c r="I4" s="22"/>
      <c r="J4" s="22"/>
      <c r="K4" s="23"/>
      <c r="L4" s="23"/>
      <c r="P4" s="17"/>
      <c r="Q4" s="18"/>
    </row>
    <row r="5" spans="1:17" ht="30" customHeight="1">
      <c r="A5" s="16"/>
      <c r="B5" s="74"/>
      <c r="C5" s="74"/>
      <c r="D5" s="387" t="s">
        <v>377</v>
      </c>
      <c r="E5" s="387"/>
      <c r="F5" s="387"/>
      <c r="G5" s="387"/>
      <c r="H5" s="16"/>
      <c r="I5" s="16"/>
      <c r="J5" s="16"/>
      <c r="P5" s="17"/>
    </row>
    <row r="6" spans="1:17" ht="20.100000000000001" customHeight="1">
      <c r="A6" s="16"/>
      <c r="B6" s="74"/>
      <c r="C6" s="142"/>
      <c r="D6" s="366" t="s">
        <v>174</v>
      </c>
      <c r="E6" s="367"/>
      <c r="F6" s="368" t="s">
        <v>173</v>
      </c>
      <c r="G6" s="367"/>
      <c r="H6" s="16"/>
      <c r="I6" s="16"/>
      <c r="J6" s="16"/>
      <c r="P6" s="17"/>
      <c r="Q6" s="18"/>
    </row>
    <row r="7" spans="1:17" ht="24.95" customHeight="1" thickBot="1">
      <c r="A7" s="16"/>
      <c r="B7" s="75"/>
      <c r="C7" s="75"/>
      <c r="D7" s="388" t="s">
        <v>352</v>
      </c>
      <c r="E7" s="389"/>
      <c r="F7" s="389"/>
      <c r="G7" s="389"/>
      <c r="H7" s="16"/>
      <c r="I7" s="16"/>
      <c r="J7" s="16"/>
    </row>
    <row r="8" spans="1:17" ht="24.95" customHeight="1" thickBot="1">
      <c r="A8" s="16"/>
      <c r="B8" s="75"/>
      <c r="C8" s="222" t="s">
        <v>161</v>
      </c>
      <c r="D8" s="223"/>
      <c r="E8" s="224" t="str">
        <f>IF(OR(G11="",G15=""),"",G11&amp;"　"&amp;"更新申込書（一括）　"&amp;N20)</f>
        <v/>
      </c>
      <c r="F8" s="225"/>
      <c r="G8" s="226"/>
      <c r="H8" s="16"/>
      <c r="I8" s="16"/>
      <c r="J8" s="16"/>
    </row>
    <row r="9" spans="1:17" ht="18" customHeight="1" thickBot="1">
      <c r="A9" s="16"/>
      <c r="B9" s="74"/>
      <c r="C9" s="26"/>
      <c r="D9" s="16"/>
      <c r="E9" s="16"/>
      <c r="F9" s="26"/>
      <c r="G9" s="16"/>
      <c r="H9" s="16"/>
      <c r="I9" s="16"/>
      <c r="J9" s="16"/>
      <c r="M9" s="24" t="s">
        <v>91</v>
      </c>
      <c r="N9" s="25">
        <f>IF(OR(G14="",G15="",G16="",G17="",G23="",G24="",G26="",G27="",G28="",G29=""),1,2)</f>
        <v>1</v>
      </c>
      <c r="P9" s="27" t="s">
        <v>4</v>
      </c>
    </row>
    <row r="10" spans="1:17" ht="18" customHeight="1" thickBot="1">
      <c r="A10" s="16"/>
      <c r="B10" s="76" t="s">
        <v>146</v>
      </c>
      <c r="C10" s="16" t="s">
        <v>93</v>
      </c>
      <c r="D10" s="16"/>
      <c r="E10" s="16"/>
      <c r="F10" s="16"/>
      <c r="G10" s="16"/>
      <c r="H10" s="16"/>
      <c r="I10" s="16"/>
      <c r="J10" s="16"/>
      <c r="P10" s="28" t="s">
        <v>5</v>
      </c>
    </row>
    <row r="11" spans="1:17" ht="24.95" customHeight="1" thickBot="1">
      <c r="A11" s="16"/>
      <c r="B11" s="74"/>
      <c r="C11" s="227" t="s">
        <v>25</v>
      </c>
      <c r="D11" s="228" t="s">
        <v>314</v>
      </c>
      <c r="E11" s="229"/>
      <c r="F11" s="230"/>
      <c r="G11" s="352"/>
      <c r="H11" s="16"/>
      <c r="I11" s="16"/>
      <c r="J11" s="16"/>
      <c r="M11" s="24" t="s">
        <v>314</v>
      </c>
      <c r="N11" s="80" t="str">
        <f>G11&amp;""</f>
        <v/>
      </c>
      <c r="P11" s="29" t="s">
        <v>16</v>
      </c>
    </row>
    <row r="12" spans="1:17" ht="18" customHeight="1">
      <c r="A12" s="16"/>
      <c r="B12" s="16"/>
      <c r="C12" s="16" t="s">
        <v>353</v>
      </c>
      <c r="D12" s="16"/>
      <c r="E12" s="355" t="s">
        <v>354</v>
      </c>
      <c r="G12" s="16"/>
      <c r="H12" s="16"/>
      <c r="I12" s="16"/>
      <c r="J12" s="16"/>
      <c r="M12" s="24" t="s">
        <v>317</v>
      </c>
      <c r="N12" s="78" t="str">
        <f>"U"&amp;IF(N11="","999",RIGHT(N11,3))</f>
        <v>U999</v>
      </c>
      <c r="P12" s="29" t="s">
        <v>17</v>
      </c>
    </row>
    <row r="13" spans="1:17" ht="18" customHeight="1" thickBot="1">
      <c r="A13" s="16"/>
      <c r="B13" s="76" t="s">
        <v>175</v>
      </c>
      <c r="D13" s="16"/>
      <c r="E13" s="16"/>
      <c r="G13" s="16"/>
      <c r="H13" s="16"/>
      <c r="I13" s="16"/>
      <c r="J13" s="16"/>
      <c r="M13" s="24" t="s">
        <v>316</v>
      </c>
      <c r="N13" s="78" t="str">
        <f>E64&amp;""</f>
        <v/>
      </c>
      <c r="O13" s="30"/>
      <c r="P13" s="29" t="s">
        <v>23</v>
      </c>
    </row>
    <row r="14" spans="1:17" ht="18" customHeight="1" thickBot="1">
      <c r="A14" s="16"/>
      <c r="B14" s="76"/>
      <c r="C14" s="231" t="s">
        <v>25</v>
      </c>
      <c r="D14" s="232" t="s">
        <v>7</v>
      </c>
      <c r="E14" s="233"/>
      <c r="F14" s="230"/>
      <c r="G14" s="90"/>
      <c r="H14" s="16"/>
      <c r="I14" s="16"/>
      <c r="J14" s="16"/>
      <c r="P14" s="29" t="s">
        <v>13</v>
      </c>
    </row>
    <row r="15" spans="1:17" ht="18" customHeight="1">
      <c r="A15" s="16"/>
      <c r="B15" s="74"/>
      <c r="C15" s="234" t="s">
        <v>25</v>
      </c>
      <c r="D15" s="235" t="s">
        <v>27</v>
      </c>
      <c r="E15" s="348" t="s">
        <v>87</v>
      </c>
      <c r="F15" s="236"/>
      <c r="G15" s="118"/>
      <c r="H15" s="16"/>
      <c r="I15" s="16"/>
      <c r="J15" s="16"/>
      <c r="P15" s="29" t="s">
        <v>18</v>
      </c>
    </row>
    <row r="16" spans="1:17" ht="18" customHeight="1" thickBot="1">
      <c r="A16" s="16"/>
      <c r="B16" s="74"/>
      <c r="C16" s="237"/>
      <c r="D16" s="238"/>
      <c r="E16" s="349" t="s">
        <v>88</v>
      </c>
      <c r="F16" s="239"/>
      <c r="G16" s="119"/>
      <c r="H16" s="16"/>
      <c r="I16" s="16"/>
      <c r="J16" s="16"/>
      <c r="M16" s="24" t="s">
        <v>152</v>
      </c>
      <c r="N16" s="80">
        <f ca="1">IF(G14="",TODAY(),G14)</f>
        <v>45287</v>
      </c>
      <c r="P16" s="29" t="s">
        <v>19</v>
      </c>
    </row>
    <row r="17" spans="1:17" ht="18" customHeight="1" thickTop="1">
      <c r="A17" s="16"/>
      <c r="B17" s="74"/>
      <c r="C17" s="240" t="s">
        <v>25</v>
      </c>
      <c r="D17" s="241" t="s">
        <v>4</v>
      </c>
      <c r="E17" s="242"/>
      <c r="F17" s="243"/>
      <c r="G17" s="120"/>
      <c r="H17" s="16"/>
      <c r="I17" s="16"/>
      <c r="J17" s="16"/>
      <c r="M17" s="31" t="s">
        <v>99</v>
      </c>
      <c r="N17" s="170" t="str">
        <f>IF(G18="",$P$22,G18)</f>
        <v>後</v>
      </c>
      <c r="P17" s="29" t="s">
        <v>15</v>
      </c>
    </row>
    <row r="18" spans="1:17" ht="18" customHeight="1" thickBot="1">
      <c r="A18" s="16"/>
      <c r="B18" s="74"/>
      <c r="C18" s="244"/>
      <c r="D18" s="241" t="s">
        <v>123</v>
      </c>
      <c r="E18" s="245"/>
      <c r="F18" s="236"/>
      <c r="G18" s="121"/>
      <c r="H18" s="16"/>
      <c r="I18" s="16"/>
      <c r="J18" s="16"/>
      <c r="M18" s="24" t="s">
        <v>102</v>
      </c>
      <c r="N18" s="78" t="str">
        <f>IF(N17="前",G17&amp;G19,G19&amp;G17)</f>
        <v/>
      </c>
      <c r="P18" s="32" t="s">
        <v>24</v>
      </c>
    </row>
    <row r="19" spans="1:17" ht="18" customHeight="1">
      <c r="A19" s="16"/>
      <c r="B19" s="74"/>
      <c r="C19" s="240"/>
      <c r="D19" s="241" t="s">
        <v>28</v>
      </c>
      <c r="E19" s="242"/>
      <c r="F19" s="243"/>
      <c r="G19" s="122"/>
      <c r="H19" s="16"/>
      <c r="I19" s="16"/>
      <c r="J19" s="16"/>
      <c r="M19" s="24" t="s">
        <v>104</v>
      </c>
      <c r="N19" s="79" t="str">
        <f>G20&amp;" "&amp;G21</f>
        <v xml:space="preserve"> </v>
      </c>
      <c r="P19" s="17"/>
    </row>
    <row r="20" spans="1:17" ht="18" customHeight="1" thickBot="1">
      <c r="A20" s="16"/>
      <c r="B20" s="74"/>
      <c r="C20" s="240"/>
      <c r="D20" s="246" t="s">
        <v>39</v>
      </c>
      <c r="E20" s="247"/>
      <c r="F20" s="243"/>
      <c r="G20" s="122"/>
      <c r="H20" s="16"/>
      <c r="I20" s="16"/>
      <c r="J20" s="16"/>
      <c r="M20" s="24" t="s">
        <v>89</v>
      </c>
      <c r="N20" s="80" t="str">
        <f>G15&amp;" "&amp;G16</f>
        <v xml:space="preserve"> </v>
      </c>
      <c r="P20" s="108" t="s">
        <v>311</v>
      </c>
    </row>
    <row r="21" spans="1:17" ht="18" customHeight="1">
      <c r="A21" s="16"/>
      <c r="B21" s="74"/>
      <c r="C21" s="240"/>
      <c r="D21" s="246" t="s">
        <v>40</v>
      </c>
      <c r="E21" s="247"/>
      <c r="F21" s="243"/>
      <c r="G21" s="122"/>
      <c r="H21" s="16"/>
      <c r="I21" s="16"/>
      <c r="J21" s="16"/>
      <c r="P21" s="37" t="s">
        <v>310</v>
      </c>
    </row>
    <row r="22" spans="1:17" ht="18" customHeight="1" thickBot="1">
      <c r="A22" s="16"/>
      <c r="B22" s="74"/>
      <c r="C22" s="240"/>
      <c r="D22" s="246" t="s">
        <v>41</v>
      </c>
      <c r="E22" s="247"/>
      <c r="F22" s="243"/>
      <c r="G22" s="120"/>
      <c r="H22" s="16"/>
      <c r="I22" s="16"/>
      <c r="J22" s="16"/>
      <c r="M22" s="24" t="s">
        <v>157</v>
      </c>
      <c r="N22" s="79" t="str">
        <f>N19&amp;" "&amp;N20</f>
        <v xml:space="preserve">   </v>
      </c>
      <c r="P22" s="169" t="s">
        <v>125</v>
      </c>
    </row>
    <row r="23" spans="1:17" ht="18" customHeight="1">
      <c r="A23" s="16"/>
      <c r="B23" s="74"/>
      <c r="C23" s="240" t="s">
        <v>25</v>
      </c>
      <c r="D23" s="246" t="s">
        <v>29</v>
      </c>
      <c r="E23" s="247"/>
      <c r="F23" s="243"/>
      <c r="G23" s="120"/>
      <c r="H23" s="16"/>
      <c r="I23" s="16"/>
      <c r="J23" s="16"/>
      <c r="M23" s="24" t="s">
        <v>29</v>
      </c>
      <c r="N23" s="78" t="str">
        <f>G23&amp;""</f>
        <v/>
      </c>
      <c r="P23" s="17"/>
    </row>
    <row r="24" spans="1:17" ht="18" customHeight="1" thickBot="1">
      <c r="A24" s="16"/>
      <c r="B24" s="74"/>
      <c r="C24" s="240" t="s">
        <v>25</v>
      </c>
      <c r="D24" s="246" t="s">
        <v>30</v>
      </c>
      <c r="E24" s="247"/>
      <c r="F24" s="243"/>
      <c r="G24" s="120"/>
      <c r="H24" s="16"/>
      <c r="I24" s="16"/>
      <c r="J24" s="16"/>
      <c r="M24" s="24" t="s">
        <v>30</v>
      </c>
      <c r="N24" s="78" t="str">
        <f>G24&amp;""</f>
        <v/>
      </c>
      <c r="P24" s="33" t="s">
        <v>120</v>
      </c>
    </row>
    <row r="25" spans="1:17" ht="18" customHeight="1">
      <c r="A25" s="16"/>
      <c r="B25" s="74"/>
      <c r="C25" s="240"/>
      <c r="D25" s="246" t="s">
        <v>33</v>
      </c>
      <c r="E25" s="247"/>
      <c r="F25" s="243"/>
      <c r="G25" s="120"/>
      <c r="H25" s="16"/>
      <c r="I25" s="16"/>
      <c r="J25" s="16"/>
      <c r="M25" s="24" t="s">
        <v>158</v>
      </c>
      <c r="N25" s="78" t="str">
        <f>G25&amp;""</f>
        <v/>
      </c>
      <c r="P25" s="34" t="s">
        <v>35</v>
      </c>
    </row>
    <row r="26" spans="1:17" ht="18" customHeight="1" thickBot="1">
      <c r="A26" s="16"/>
      <c r="B26" s="74"/>
      <c r="C26" s="240" t="s">
        <v>25</v>
      </c>
      <c r="D26" s="241" t="s">
        <v>1</v>
      </c>
      <c r="E26" s="242"/>
      <c r="F26" s="243"/>
      <c r="G26" s="123"/>
      <c r="H26" s="16"/>
      <c r="I26" s="16"/>
      <c r="J26" s="16"/>
      <c r="M26" s="24" t="s">
        <v>1</v>
      </c>
      <c r="N26" s="78" t="str">
        <f>G26&amp;""</f>
        <v/>
      </c>
      <c r="P26" s="35" t="s">
        <v>98</v>
      </c>
    </row>
    <row r="27" spans="1:17" ht="18" customHeight="1" thickBot="1">
      <c r="A27" s="16"/>
      <c r="B27" s="74"/>
      <c r="C27" s="248" t="s">
        <v>25</v>
      </c>
      <c r="D27" s="249" t="s">
        <v>6</v>
      </c>
      <c r="E27" s="250"/>
      <c r="F27" s="239"/>
      <c r="G27" s="124"/>
      <c r="H27" s="16"/>
      <c r="I27" s="16"/>
      <c r="J27" s="16"/>
      <c r="M27" s="24" t="s">
        <v>46</v>
      </c>
      <c r="N27" s="78" t="str">
        <f>G27&amp;""</f>
        <v/>
      </c>
    </row>
    <row r="28" spans="1:17" ht="18" customHeight="1" thickTop="1" thickBot="1">
      <c r="A28" s="16"/>
      <c r="B28" s="74"/>
      <c r="C28" s="251"/>
      <c r="D28" s="252" t="s">
        <v>306</v>
      </c>
      <c r="E28" s="253"/>
      <c r="F28" s="254"/>
      <c r="G28" s="259" t="str">
        <f>IF(G14="","",G14+7)</f>
        <v/>
      </c>
      <c r="H28" s="16"/>
      <c r="I28" s="16"/>
      <c r="J28" s="16"/>
      <c r="M28" s="24" t="s">
        <v>151</v>
      </c>
      <c r="N28" s="89">
        <f ca="1">IF(G28="",N16+7,G28)</f>
        <v>45294</v>
      </c>
      <c r="P28" s="17"/>
    </row>
    <row r="29" spans="1:17" ht="18" customHeight="1" thickTop="1" thickBot="1">
      <c r="A29" s="16"/>
      <c r="B29" s="74"/>
      <c r="C29" s="255" t="s">
        <v>25</v>
      </c>
      <c r="D29" s="256" t="s">
        <v>307</v>
      </c>
      <c r="E29" s="257"/>
      <c r="F29" s="258"/>
      <c r="G29" s="125"/>
      <c r="H29" s="16"/>
      <c r="I29" s="16"/>
      <c r="J29" s="16"/>
      <c r="M29" s="24" t="s">
        <v>26</v>
      </c>
      <c r="N29" s="78" t="str">
        <f>G29&amp;""</f>
        <v/>
      </c>
      <c r="P29" s="17"/>
    </row>
    <row r="30" spans="1:17" ht="18" customHeight="1">
      <c r="A30" s="16"/>
      <c r="B30" s="74"/>
      <c r="C30" s="16"/>
      <c r="D30" s="16"/>
      <c r="E30" s="16"/>
      <c r="F30" s="16"/>
      <c r="G30" s="16"/>
      <c r="H30" s="16"/>
      <c r="I30" s="16"/>
      <c r="J30" s="38"/>
      <c r="P30" s="17"/>
    </row>
    <row r="31" spans="1:17" ht="18" customHeight="1">
      <c r="A31" s="16"/>
      <c r="B31" s="76" t="s">
        <v>176</v>
      </c>
      <c r="C31" s="16"/>
      <c r="D31" s="16"/>
      <c r="E31" s="16"/>
      <c r="F31" s="16"/>
      <c r="G31" s="16"/>
      <c r="H31" s="16"/>
      <c r="I31" s="16"/>
      <c r="J31" s="40"/>
      <c r="P31" s="17"/>
    </row>
    <row r="32" spans="1:17" ht="18" customHeight="1" thickBot="1">
      <c r="A32" s="16"/>
      <c r="B32" s="74"/>
      <c r="C32" s="16"/>
      <c r="D32" s="16" t="s">
        <v>124</v>
      </c>
      <c r="E32" s="16"/>
      <c r="F32" s="16"/>
      <c r="G32" s="16"/>
      <c r="H32" s="16"/>
      <c r="I32" s="16"/>
      <c r="J32" s="16"/>
      <c r="Q32" s="18"/>
    </row>
    <row r="33" spans="1:17" ht="18" customHeight="1" thickBot="1">
      <c r="A33" s="16"/>
      <c r="B33" s="74"/>
      <c r="C33" s="231" t="s">
        <v>25</v>
      </c>
      <c r="D33" s="260" t="s">
        <v>90</v>
      </c>
      <c r="E33" s="261"/>
      <c r="F33" s="230"/>
      <c r="G33" s="43"/>
      <c r="H33" s="44"/>
      <c r="I33" s="44"/>
      <c r="J33" s="16"/>
      <c r="L33" s="36"/>
      <c r="M33" s="24" t="s">
        <v>121</v>
      </c>
      <c r="N33" s="78" t="str">
        <f>IF(G33="",$P$25,G33)</f>
        <v>不要</v>
      </c>
      <c r="P33" s="33" t="s">
        <v>127</v>
      </c>
      <c r="Q33" s="33"/>
    </row>
    <row r="34" spans="1:17" ht="18" customHeight="1" thickBot="1">
      <c r="A34" s="16"/>
      <c r="B34" s="74"/>
      <c r="C34" s="231"/>
      <c r="D34" s="260" t="s">
        <v>143</v>
      </c>
      <c r="E34" s="261"/>
      <c r="F34" s="230"/>
      <c r="G34" s="43"/>
      <c r="H34" s="44"/>
      <c r="I34" s="44"/>
      <c r="J34" s="16"/>
      <c r="L34" s="18"/>
      <c r="M34" s="31" t="s">
        <v>129</v>
      </c>
      <c r="N34" s="81" t="str">
        <f>IF(OR(N33=$P$25),"",IF(OR(G34=$P$34,G34=""),$P$34,$P$35))</f>
        <v/>
      </c>
      <c r="P34" s="37" t="s">
        <v>89</v>
      </c>
      <c r="Q34" s="33"/>
    </row>
    <row r="35" spans="1:17" ht="18" customHeight="1" thickBot="1">
      <c r="A35" s="16"/>
      <c r="B35" s="74"/>
      <c r="C35" s="74"/>
      <c r="D35" s="382" t="s">
        <v>153</v>
      </c>
      <c r="E35" s="383"/>
      <c r="F35" s="383"/>
      <c r="G35" s="383"/>
      <c r="H35" s="44"/>
      <c r="I35" s="44"/>
      <c r="J35" s="16"/>
      <c r="K35" s="36"/>
      <c r="M35" s="41" t="s">
        <v>107</v>
      </c>
      <c r="N35" s="82" t="s">
        <v>122</v>
      </c>
      <c r="O35" s="42" t="s">
        <v>130</v>
      </c>
      <c r="P35" s="39" t="s">
        <v>126</v>
      </c>
      <c r="Q35" s="33"/>
    </row>
    <row r="36" spans="1:17" ht="18" customHeight="1" thickBot="1">
      <c r="A36" s="16"/>
      <c r="B36" s="74"/>
      <c r="C36" s="74"/>
      <c r="D36" s="376" t="s">
        <v>147</v>
      </c>
      <c r="E36" s="377"/>
      <c r="F36" s="377"/>
      <c r="G36" s="377"/>
      <c r="H36" s="44"/>
      <c r="I36" s="44"/>
      <c r="J36" s="16"/>
      <c r="K36" s="18"/>
      <c r="Q36" s="18"/>
    </row>
    <row r="37" spans="1:17" ht="18" customHeight="1" thickBot="1">
      <c r="A37" s="16"/>
      <c r="B37" s="74"/>
      <c r="C37" s="74"/>
      <c r="D37" s="376" t="s">
        <v>148</v>
      </c>
      <c r="E37" s="377"/>
      <c r="F37" s="377"/>
      <c r="G37" s="377"/>
      <c r="H37" s="44"/>
      <c r="I37" s="38"/>
      <c r="J37" s="16"/>
      <c r="P37" s="45" t="s">
        <v>131</v>
      </c>
      <c r="Q37" s="46"/>
    </row>
    <row r="38" spans="1:17" ht="18" customHeight="1" thickBot="1">
      <c r="A38" s="16"/>
      <c r="B38" s="74"/>
      <c r="C38" s="16"/>
      <c r="D38" s="54" t="s">
        <v>128</v>
      </c>
      <c r="E38" s="16"/>
      <c r="F38" s="16"/>
      <c r="G38" s="16"/>
      <c r="H38" s="16"/>
      <c r="I38" s="16"/>
      <c r="J38" s="16"/>
      <c r="L38" s="47" t="s">
        <v>132</v>
      </c>
      <c r="M38" s="48" t="s">
        <v>129</v>
      </c>
      <c r="N38" s="49"/>
      <c r="P38" s="50" t="s">
        <v>89</v>
      </c>
      <c r="Q38" s="51" t="s">
        <v>126</v>
      </c>
    </row>
    <row r="39" spans="1:17" ht="18" customHeight="1">
      <c r="A39" s="16"/>
      <c r="B39" s="74"/>
      <c r="C39" s="279" t="s">
        <v>25</v>
      </c>
      <c r="D39" s="280" t="s">
        <v>27</v>
      </c>
      <c r="E39" s="350" t="s">
        <v>87</v>
      </c>
      <c r="F39" s="281"/>
      <c r="G39" s="126"/>
      <c r="H39" s="16"/>
      <c r="I39" s="16"/>
      <c r="J39" s="16"/>
      <c r="L39" s="52">
        <v>1</v>
      </c>
      <c r="M39" s="53" t="s">
        <v>133</v>
      </c>
      <c r="N39" s="83" t="str">
        <f t="shared" ref="N39:N51" si="0">IF($N$33=$P$25,"",HLOOKUP($N$34,$P$38:$Q$51,L39+1,FALSE))</f>
        <v/>
      </c>
      <c r="P39" s="85" t="str">
        <f>IF(G15="","",G15)</f>
        <v/>
      </c>
      <c r="Q39" s="83" t="str">
        <f>IF(G39="","",G39)</f>
        <v/>
      </c>
    </row>
    <row r="40" spans="1:17" ht="18" customHeight="1" thickBot="1">
      <c r="A40" s="16"/>
      <c r="B40" s="74"/>
      <c r="C40" s="282"/>
      <c r="D40" s="238"/>
      <c r="E40" s="349" t="s">
        <v>88</v>
      </c>
      <c r="F40" s="283"/>
      <c r="G40" s="119"/>
      <c r="H40" s="16"/>
      <c r="I40" s="16"/>
      <c r="J40" s="16"/>
      <c r="L40" s="55">
        <v>2</v>
      </c>
      <c r="M40" s="56" t="s">
        <v>134</v>
      </c>
      <c r="N40" s="83" t="str">
        <f t="shared" si="0"/>
        <v/>
      </c>
      <c r="P40" s="85" t="str">
        <f>IF(G16="","",G16)</f>
        <v/>
      </c>
      <c r="Q40" s="83" t="str">
        <f>IF(G40="","",G40)</f>
        <v/>
      </c>
    </row>
    <row r="41" spans="1:17" ht="18" customHeight="1" thickTop="1">
      <c r="A41" s="16"/>
      <c r="B41" s="74"/>
      <c r="C41" s="284"/>
      <c r="D41" s="241" t="s">
        <v>4</v>
      </c>
      <c r="E41" s="242"/>
      <c r="F41" s="285"/>
      <c r="G41" s="120"/>
      <c r="H41" s="16"/>
      <c r="I41" s="16"/>
      <c r="J41" s="16"/>
      <c r="L41" s="55">
        <v>3</v>
      </c>
      <c r="M41" s="57" t="s">
        <v>145</v>
      </c>
      <c r="N41" s="83" t="str">
        <f t="shared" si="0"/>
        <v/>
      </c>
      <c r="P41" s="86" t="str">
        <f>N17</f>
        <v>後</v>
      </c>
      <c r="Q41" s="83" t="str">
        <f>IF(G42="",$P$22,G42)</f>
        <v>後</v>
      </c>
    </row>
    <row r="42" spans="1:17" ht="18" customHeight="1">
      <c r="A42" s="16"/>
      <c r="B42" s="74"/>
      <c r="C42" s="286"/>
      <c r="D42" s="287" t="s">
        <v>123</v>
      </c>
      <c r="E42" s="245"/>
      <c r="F42" s="288"/>
      <c r="G42" s="127"/>
      <c r="H42" s="16"/>
      <c r="I42" s="16"/>
      <c r="J42" s="16"/>
      <c r="L42" s="55">
        <v>4</v>
      </c>
      <c r="M42" s="57" t="s">
        <v>144</v>
      </c>
      <c r="N42" s="83" t="str">
        <f t="shared" si="0"/>
        <v/>
      </c>
      <c r="P42" s="85" t="str">
        <f>IF(G17="","",G17)</f>
        <v/>
      </c>
      <c r="Q42" s="83" t="str">
        <f>IF(G41="","",G41)</f>
        <v/>
      </c>
    </row>
    <row r="43" spans="1:17" ht="18" customHeight="1">
      <c r="A43" s="16"/>
      <c r="B43" s="74"/>
      <c r="C43" s="284"/>
      <c r="D43" s="241" t="s">
        <v>28</v>
      </c>
      <c r="E43" s="242"/>
      <c r="F43" s="285"/>
      <c r="G43" s="122"/>
      <c r="H43" s="16"/>
      <c r="I43" s="16"/>
      <c r="J43" s="16"/>
      <c r="L43" s="55">
        <v>5</v>
      </c>
      <c r="M43" s="58" t="s">
        <v>135</v>
      </c>
      <c r="N43" s="83" t="str">
        <f t="shared" si="0"/>
        <v/>
      </c>
      <c r="P43" s="85" t="str">
        <f t="shared" ref="P43:P51" si="1">IF(G19="","",G19)</f>
        <v/>
      </c>
      <c r="Q43" s="83" t="str">
        <f t="shared" ref="Q43:Q51" si="2">IF(G43="","",G43)</f>
        <v/>
      </c>
    </row>
    <row r="44" spans="1:17" ht="18" customHeight="1">
      <c r="A44" s="16"/>
      <c r="B44" s="74"/>
      <c r="C44" s="289"/>
      <c r="D44" s="246" t="s">
        <v>39</v>
      </c>
      <c r="E44" s="247"/>
      <c r="F44" s="290"/>
      <c r="G44" s="122"/>
      <c r="H44" s="16"/>
      <c r="I44" s="16"/>
      <c r="J44" s="16"/>
      <c r="L44" s="55">
        <v>6</v>
      </c>
      <c r="M44" s="58" t="s">
        <v>39</v>
      </c>
      <c r="N44" s="83" t="str">
        <f t="shared" si="0"/>
        <v/>
      </c>
      <c r="P44" s="85" t="str">
        <f t="shared" si="1"/>
        <v/>
      </c>
      <c r="Q44" s="83" t="str">
        <f t="shared" si="2"/>
        <v/>
      </c>
    </row>
    <row r="45" spans="1:17" ht="18" customHeight="1">
      <c r="A45" s="16"/>
      <c r="B45" s="74"/>
      <c r="C45" s="289"/>
      <c r="D45" s="246" t="s">
        <v>40</v>
      </c>
      <c r="E45" s="247"/>
      <c r="F45" s="290"/>
      <c r="G45" s="120"/>
      <c r="H45" s="16"/>
      <c r="I45" s="16"/>
      <c r="J45" s="44"/>
      <c r="L45" s="55">
        <v>7</v>
      </c>
      <c r="M45" s="58" t="s">
        <v>136</v>
      </c>
      <c r="N45" s="83" t="str">
        <f t="shared" si="0"/>
        <v/>
      </c>
      <c r="P45" s="85" t="str">
        <f t="shared" si="1"/>
        <v/>
      </c>
      <c r="Q45" s="83" t="str">
        <f t="shared" si="2"/>
        <v/>
      </c>
    </row>
    <row r="46" spans="1:17" ht="18" customHeight="1">
      <c r="A46" s="16"/>
      <c r="B46" s="74"/>
      <c r="C46" s="289"/>
      <c r="D46" s="246" t="s">
        <v>41</v>
      </c>
      <c r="E46" s="247"/>
      <c r="F46" s="290"/>
      <c r="G46" s="120"/>
      <c r="H46" s="16"/>
      <c r="I46" s="16"/>
      <c r="J46" s="16"/>
      <c r="L46" s="55">
        <v>8</v>
      </c>
      <c r="M46" s="58" t="s">
        <v>137</v>
      </c>
      <c r="N46" s="83" t="str">
        <f t="shared" si="0"/>
        <v/>
      </c>
      <c r="P46" s="85" t="str">
        <f t="shared" si="1"/>
        <v/>
      </c>
      <c r="Q46" s="83" t="str">
        <f t="shared" si="2"/>
        <v/>
      </c>
    </row>
    <row r="47" spans="1:17" ht="18" customHeight="1">
      <c r="A47" s="16"/>
      <c r="B47" s="74"/>
      <c r="C47" s="240" t="s">
        <v>25</v>
      </c>
      <c r="D47" s="246" t="s">
        <v>29</v>
      </c>
      <c r="E47" s="247"/>
      <c r="F47" s="243"/>
      <c r="G47" s="120"/>
      <c r="H47" s="16"/>
      <c r="I47" s="16"/>
      <c r="J47" s="16"/>
      <c r="L47" s="55">
        <v>9</v>
      </c>
      <c r="M47" s="56" t="s">
        <v>138</v>
      </c>
      <c r="N47" s="83" t="str">
        <f t="shared" si="0"/>
        <v/>
      </c>
      <c r="P47" s="85" t="str">
        <f t="shared" si="1"/>
        <v/>
      </c>
      <c r="Q47" s="83" t="str">
        <f t="shared" si="2"/>
        <v/>
      </c>
    </row>
    <row r="48" spans="1:17" ht="18" customHeight="1">
      <c r="A48" s="16"/>
      <c r="B48" s="74"/>
      <c r="C48" s="240" t="s">
        <v>25</v>
      </c>
      <c r="D48" s="246" t="s">
        <v>30</v>
      </c>
      <c r="E48" s="247"/>
      <c r="F48" s="243"/>
      <c r="G48" s="120"/>
      <c r="H48" s="16"/>
      <c r="I48" s="16"/>
      <c r="J48" s="61"/>
      <c r="L48" s="55">
        <v>10</v>
      </c>
      <c r="M48" s="58" t="s">
        <v>139</v>
      </c>
      <c r="N48" s="83" t="str">
        <f t="shared" si="0"/>
        <v/>
      </c>
      <c r="P48" s="85" t="str">
        <f t="shared" si="1"/>
        <v/>
      </c>
      <c r="Q48" s="83" t="str">
        <f t="shared" si="2"/>
        <v/>
      </c>
    </row>
    <row r="49" spans="1:17" ht="18" customHeight="1">
      <c r="A49" s="16"/>
      <c r="B49" s="74"/>
      <c r="C49" s="289"/>
      <c r="D49" s="246" t="s">
        <v>33</v>
      </c>
      <c r="E49" s="247"/>
      <c r="F49" s="290"/>
      <c r="G49" s="120"/>
      <c r="H49" s="16"/>
      <c r="I49" s="16"/>
      <c r="J49" s="63"/>
      <c r="L49" s="55">
        <v>11</v>
      </c>
      <c r="M49" s="58" t="s">
        <v>140</v>
      </c>
      <c r="N49" s="83" t="str">
        <f t="shared" si="0"/>
        <v/>
      </c>
      <c r="P49" s="85" t="str">
        <f t="shared" si="1"/>
        <v/>
      </c>
      <c r="Q49" s="83" t="str">
        <f t="shared" si="2"/>
        <v/>
      </c>
    </row>
    <row r="50" spans="1:17" ht="18" customHeight="1">
      <c r="A50" s="16"/>
      <c r="B50" s="74"/>
      <c r="C50" s="240" t="s">
        <v>25</v>
      </c>
      <c r="D50" s="241" t="s">
        <v>1</v>
      </c>
      <c r="E50" s="242"/>
      <c r="F50" s="243"/>
      <c r="G50" s="123"/>
      <c r="H50" s="16"/>
      <c r="I50" s="16"/>
      <c r="J50" s="63"/>
      <c r="K50" s="36"/>
      <c r="L50" s="55">
        <v>12</v>
      </c>
      <c r="M50" s="58" t="s">
        <v>141</v>
      </c>
      <c r="N50" s="83" t="str">
        <f t="shared" si="0"/>
        <v/>
      </c>
      <c r="P50" s="85" t="str">
        <f t="shared" si="1"/>
        <v/>
      </c>
      <c r="Q50" s="83" t="str">
        <f t="shared" si="2"/>
        <v/>
      </c>
    </row>
    <row r="51" spans="1:17" ht="18" customHeight="1" thickBot="1">
      <c r="A51" s="16"/>
      <c r="B51" s="74"/>
      <c r="C51" s="291" t="s">
        <v>25</v>
      </c>
      <c r="D51" s="292" t="s">
        <v>6</v>
      </c>
      <c r="E51" s="293"/>
      <c r="F51" s="294"/>
      <c r="G51" s="128"/>
      <c r="H51" s="16"/>
      <c r="I51" s="16"/>
      <c r="J51" s="63"/>
      <c r="L51" s="59">
        <v>13</v>
      </c>
      <c r="M51" s="60" t="s">
        <v>142</v>
      </c>
      <c r="N51" s="84" t="str">
        <f t="shared" si="0"/>
        <v/>
      </c>
      <c r="P51" s="87" t="str">
        <f t="shared" si="1"/>
        <v/>
      </c>
      <c r="Q51" s="88" t="str">
        <f t="shared" si="2"/>
        <v/>
      </c>
    </row>
    <row r="52" spans="1:17" ht="18" customHeight="1">
      <c r="A52" s="16"/>
      <c r="B52" s="74"/>
      <c r="C52" s="44"/>
      <c r="D52" s="65"/>
      <c r="E52" s="44"/>
      <c r="F52" s="44"/>
      <c r="G52" s="44"/>
      <c r="H52" s="44"/>
      <c r="I52" s="44"/>
      <c r="J52" s="63"/>
    </row>
    <row r="53" spans="1:17" ht="18" customHeight="1">
      <c r="A53" s="16"/>
      <c r="B53" s="76" t="s">
        <v>177</v>
      </c>
      <c r="C53" s="16"/>
      <c r="D53" s="16"/>
      <c r="E53" s="16"/>
      <c r="F53" s="16"/>
      <c r="G53" s="16"/>
      <c r="H53" s="16"/>
      <c r="I53" s="16"/>
      <c r="J53" s="63"/>
      <c r="K53" s="62"/>
    </row>
    <row r="54" spans="1:17" ht="18" customHeight="1" thickBot="1">
      <c r="A54" s="16"/>
      <c r="B54" s="74"/>
      <c r="C54" s="16"/>
      <c r="D54" s="16" t="s">
        <v>222</v>
      </c>
      <c r="E54" s="16"/>
      <c r="F54" s="16"/>
      <c r="G54" s="16"/>
      <c r="H54" s="16"/>
      <c r="I54" s="16"/>
      <c r="J54" s="63"/>
      <c r="K54" s="62"/>
    </row>
    <row r="55" spans="1:17" ht="18" customHeight="1" thickBot="1">
      <c r="A55" s="16"/>
      <c r="B55" s="74"/>
      <c r="C55" s="74"/>
      <c r="D55" s="262" t="s">
        <v>342</v>
      </c>
      <c r="E55" s="347" t="s">
        <v>246</v>
      </c>
      <c r="F55" s="263" t="s">
        <v>203</v>
      </c>
      <c r="G55" s="264" t="s">
        <v>163</v>
      </c>
      <c r="H55" s="16"/>
      <c r="I55" s="61"/>
      <c r="J55" s="63"/>
      <c r="K55" s="64"/>
      <c r="M55" s="333" t="s">
        <v>339</v>
      </c>
      <c r="N55" s="339" t="s">
        <v>340</v>
      </c>
      <c r="O55" s="334" t="s">
        <v>341</v>
      </c>
    </row>
    <row r="56" spans="1:17" ht="18" customHeight="1">
      <c r="A56" s="16"/>
      <c r="B56" s="74"/>
      <c r="C56" s="74"/>
      <c r="D56" s="265" t="str">
        <f>M56</f>
        <v>SA更新者</v>
      </c>
      <c r="E56" s="266">
        <f>O56</f>
        <v>22000</v>
      </c>
      <c r="F56" s="267">
        <f>COUNTA(更新者名簿!$C$8:$C$107)</f>
        <v>0</v>
      </c>
      <c r="G56" s="268">
        <f>E56*F56</f>
        <v>0</v>
      </c>
      <c r="H56" s="66"/>
      <c r="I56" s="63"/>
      <c r="J56" s="67"/>
      <c r="K56" s="64"/>
      <c r="M56" s="343" t="s">
        <v>201</v>
      </c>
      <c r="N56" s="340">
        <v>20000</v>
      </c>
      <c r="O56" s="336">
        <f>N56*(1+$N$60)</f>
        <v>22000</v>
      </c>
    </row>
    <row r="57" spans="1:17" ht="18" customHeight="1">
      <c r="A57" s="16"/>
      <c r="B57" s="74"/>
      <c r="C57" s="74"/>
      <c r="D57" s="269" t="str">
        <f>M57</f>
        <v>RSA更新者</v>
      </c>
      <c r="E57" s="270">
        <f>O57</f>
        <v>0</v>
      </c>
      <c r="F57" s="267">
        <f>COUNTIF(更新者名簿!$AJ$8:$AJ$107,更新者名簿!$AX$18)</f>
        <v>0</v>
      </c>
      <c r="G57" s="271">
        <f>E57*F57</f>
        <v>0</v>
      </c>
      <c r="H57" s="66"/>
      <c r="I57" s="63"/>
      <c r="J57" s="16"/>
      <c r="K57" s="64"/>
      <c r="M57" s="344" t="s">
        <v>202</v>
      </c>
      <c r="N57" s="341">
        <v>0</v>
      </c>
      <c r="O57" s="337">
        <f>N57*(1+$N$60)</f>
        <v>0</v>
      </c>
    </row>
    <row r="58" spans="1:17" ht="18" customHeight="1">
      <c r="A58" s="16"/>
      <c r="B58" s="74"/>
      <c r="C58" s="74"/>
      <c r="D58" s="269" t="str">
        <f>M58</f>
        <v>SA認証カード</v>
      </c>
      <c r="E58" s="266">
        <f>O58</f>
        <v>3300.0000000000005</v>
      </c>
      <c r="F58" s="267">
        <f>COUNTIF(更新者名簿!AH8:AH107,更新者名簿!$AV$23)</f>
        <v>0</v>
      </c>
      <c r="G58" s="268">
        <f t="shared" ref="G58" si="3">E58*F58</f>
        <v>0</v>
      </c>
      <c r="H58" s="66"/>
      <c r="I58" s="63"/>
      <c r="J58" s="44"/>
      <c r="K58" s="68"/>
      <c r="M58" s="344" t="s">
        <v>199</v>
      </c>
      <c r="N58" s="341">
        <v>3000</v>
      </c>
      <c r="O58" s="337">
        <f>N58*(1+$N$60)</f>
        <v>3300.0000000000005</v>
      </c>
    </row>
    <row r="59" spans="1:17" ht="18" customHeight="1" thickBot="1">
      <c r="A59" s="16"/>
      <c r="B59" s="74"/>
      <c r="C59" s="74"/>
      <c r="D59" s="272" t="str">
        <f>M59</f>
        <v>RSA認証カード</v>
      </c>
      <c r="E59" s="266">
        <f>O59</f>
        <v>3300.0000000000005</v>
      </c>
      <c r="F59" s="273">
        <f>COUNTIF(更新者名簿!AL8:AL107,更新者名簿!$AV$23)</f>
        <v>0</v>
      </c>
      <c r="G59" s="274">
        <f>E59*F59</f>
        <v>0</v>
      </c>
      <c r="H59" s="66"/>
      <c r="I59" s="63"/>
      <c r="J59" s="16"/>
      <c r="M59" s="345" t="s">
        <v>200</v>
      </c>
      <c r="N59" s="342">
        <v>3000</v>
      </c>
      <c r="O59" s="338">
        <f>N59*(1+$N$60)</f>
        <v>3300.0000000000005</v>
      </c>
    </row>
    <row r="60" spans="1:17" ht="18" customHeight="1" thickTop="1" thickBot="1">
      <c r="A60" s="16"/>
      <c r="B60" s="74"/>
      <c r="C60" s="74"/>
      <c r="D60" s="275" t="s">
        <v>77</v>
      </c>
      <c r="E60" s="276"/>
      <c r="F60" s="277"/>
      <c r="G60" s="278">
        <f>SUM(G56:G59)</f>
        <v>0</v>
      </c>
      <c r="H60" s="67"/>
      <c r="I60" s="67"/>
      <c r="J60" s="16"/>
      <c r="M60" s="346" t="s">
        <v>86</v>
      </c>
      <c r="N60" s="335">
        <v>0.1</v>
      </c>
    </row>
    <row r="61" spans="1:17" ht="18" customHeight="1">
      <c r="A61" s="16"/>
      <c r="B61" s="74"/>
      <c r="C61" s="16"/>
      <c r="D61" s="129" t="s">
        <v>162</v>
      </c>
      <c r="E61" s="16"/>
      <c r="F61" s="16"/>
      <c r="G61" s="69"/>
      <c r="H61" s="69"/>
      <c r="I61" s="16"/>
      <c r="J61" s="16"/>
    </row>
    <row r="62" spans="1:17" ht="18" customHeight="1">
      <c r="A62" s="16"/>
      <c r="B62" s="74"/>
      <c r="C62" s="16"/>
      <c r="D62" s="70"/>
      <c r="E62" s="16"/>
      <c r="F62" s="16"/>
      <c r="G62" s="16"/>
      <c r="H62" s="16"/>
      <c r="I62" s="16"/>
      <c r="J62" s="16"/>
      <c r="L62" s="68"/>
    </row>
    <row r="63" spans="1:17" ht="18" customHeight="1">
      <c r="A63" s="16"/>
      <c r="B63" s="74"/>
      <c r="C63" s="44"/>
      <c r="D63" s="91" t="s">
        <v>155</v>
      </c>
      <c r="E63" s="91"/>
      <c r="F63" s="44"/>
      <c r="G63" s="44"/>
      <c r="H63" s="44"/>
      <c r="I63" s="44"/>
      <c r="J63" s="16"/>
    </row>
    <row r="64" spans="1:17" ht="18" customHeight="1">
      <c r="A64" s="16"/>
      <c r="B64" s="74"/>
      <c r="C64" s="16"/>
      <c r="D64" s="92" t="s">
        <v>156</v>
      </c>
      <c r="E64" s="117"/>
      <c r="F64" s="16"/>
      <c r="G64" s="16"/>
      <c r="H64" s="16"/>
      <c r="I64" s="16"/>
      <c r="J64" s="16"/>
    </row>
    <row r="65" spans="1:17" ht="18" customHeight="1">
      <c r="A65" s="16"/>
      <c r="B65" s="74"/>
      <c r="C65" s="16"/>
      <c r="D65" s="16"/>
      <c r="E65" s="16"/>
      <c r="F65" s="16"/>
      <c r="G65" s="16"/>
      <c r="H65" s="16"/>
      <c r="I65" s="16"/>
      <c r="J65" s="44"/>
    </row>
    <row r="66" spans="1:17" ht="18" customHeight="1">
      <c r="A66" s="16"/>
      <c r="B66" s="74"/>
      <c r="C66" s="16"/>
      <c r="D66" s="16"/>
      <c r="E66" s="16"/>
      <c r="F66" s="16"/>
      <c r="G66" s="16"/>
      <c r="H66" s="16"/>
      <c r="I66" s="16"/>
      <c r="J66" s="16"/>
    </row>
    <row r="67" spans="1:17" ht="20.100000000000001" customHeight="1">
      <c r="A67" s="16"/>
      <c r="B67" s="74"/>
      <c r="C67" s="16"/>
      <c r="D67" s="16"/>
      <c r="E67" s="16"/>
      <c r="F67" s="16"/>
      <c r="G67" s="69" t="s">
        <v>380</v>
      </c>
      <c r="H67" s="16"/>
      <c r="I67" s="16"/>
      <c r="J67" s="16"/>
    </row>
    <row r="68" spans="1:17" ht="15" customHeight="1">
      <c r="A68" s="16"/>
      <c r="B68" s="74"/>
      <c r="C68" s="16"/>
      <c r="D68" s="16"/>
      <c r="E68" s="16"/>
      <c r="F68" s="16"/>
      <c r="G68" s="16"/>
      <c r="H68" s="16"/>
      <c r="I68" s="16"/>
      <c r="J68" s="16"/>
      <c r="K68" s="36"/>
      <c r="L68" s="64"/>
    </row>
    <row r="69" spans="1:17" ht="15" customHeight="1">
      <c r="A69" s="16"/>
      <c r="B69" s="74"/>
      <c r="C69" s="16"/>
      <c r="D69" s="16"/>
      <c r="E69" s="16"/>
      <c r="F69" s="16"/>
      <c r="G69" s="16"/>
      <c r="H69" s="16"/>
      <c r="I69" s="16"/>
      <c r="J69" s="16"/>
      <c r="L69" s="68"/>
    </row>
    <row r="70" spans="1:17" ht="15" customHeight="1">
      <c r="A70" s="16"/>
      <c r="B70" s="74"/>
      <c r="C70" s="16"/>
      <c r="D70" s="16"/>
      <c r="E70" s="16"/>
      <c r="F70" s="16"/>
      <c r="G70" s="16"/>
      <c r="H70" s="16"/>
      <c r="I70" s="16"/>
      <c r="J70" s="16"/>
    </row>
    <row r="71" spans="1:17" ht="15" customHeight="1">
      <c r="A71" s="16"/>
      <c r="B71" s="74"/>
      <c r="C71" s="16"/>
      <c r="D71" s="16"/>
      <c r="E71" s="16"/>
      <c r="F71" s="16"/>
      <c r="G71" s="16"/>
      <c r="H71" s="16"/>
      <c r="I71" s="16"/>
      <c r="J71" s="16"/>
      <c r="M71" s="42" t="s">
        <v>79</v>
      </c>
    </row>
    <row r="72" spans="1:17" ht="15" customHeight="1">
      <c r="A72" s="16"/>
      <c r="B72" s="74"/>
      <c r="C72" s="16"/>
      <c r="D72" s="16"/>
      <c r="E72" s="16"/>
      <c r="F72" s="16"/>
      <c r="G72" s="16"/>
      <c r="H72" s="16"/>
      <c r="I72" s="16"/>
      <c r="J72" s="16"/>
      <c r="L72" s="71" t="s">
        <v>80</v>
      </c>
      <c r="M72" s="71" t="s">
        <v>81</v>
      </c>
      <c r="N72" s="374" t="s">
        <v>82</v>
      </c>
      <c r="O72" s="375"/>
      <c r="P72" s="375"/>
      <c r="Q72" s="375"/>
    </row>
    <row r="73" spans="1:17" ht="15" customHeight="1">
      <c r="A73" s="16"/>
      <c r="B73" s="74"/>
      <c r="C73" s="16"/>
      <c r="D73" s="16"/>
      <c r="E73" s="16"/>
      <c r="F73" s="16"/>
      <c r="G73" s="16"/>
      <c r="H73" s="16"/>
      <c r="I73" s="16"/>
      <c r="J73" s="16"/>
      <c r="L73" s="71" t="s">
        <v>149</v>
      </c>
      <c r="M73" s="72">
        <v>43837</v>
      </c>
      <c r="N73" s="372" t="s">
        <v>301</v>
      </c>
      <c r="O73" s="373"/>
      <c r="P73" s="373"/>
      <c r="Q73" s="373"/>
    </row>
    <row r="74" spans="1:17" ht="24.95" customHeight="1">
      <c r="A74" s="16"/>
      <c r="B74" s="74"/>
      <c r="C74" s="16"/>
      <c r="D74" s="16"/>
      <c r="E74" s="16"/>
      <c r="F74" s="16"/>
      <c r="G74" s="16"/>
      <c r="H74" s="16"/>
      <c r="I74" s="16"/>
      <c r="J74" s="16"/>
      <c r="L74" s="71" t="s">
        <v>304</v>
      </c>
      <c r="M74" s="72">
        <v>43853</v>
      </c>
      <c r="N74" s="372" t="s">
        <v>303</v>
      </c>
      <c r="O74" s="373"/>
      <c r="P74" s="373"/>
      <c r="Q74" s="373"/>
    </row>
    <row r="75" spans="1:17" ht="24.95" customHeight="1">
      <c r="A75" s="16"/>
      <c r="B75" s="74"/>
      <c r="C75" s="16"/>
      <c r="D75" s="16"/>
      <c r="E75" s="16"/>
      <c r="F75" s="16"/>
      <c r="G75" s="16"/>
      <c r="H75" s="16"/>
      <c r="I75" s="16"/>
      <c r="J75" s="16"/>
      <c r="L75" s="71" t="s">
        <v>305</v>
      </c>
      <c r="M75" s="73">
        <v>44188</v>
      </c>
      <c r="N75" s="372" t="s">
        <v>313</v>
      </c>
      <c r="O75" s="373"/>
      <c r="P75" s="373"/>
      <c r="Q75" s="373"/>
    </row>
    <row r="76" spans="1:17" ht="13.5" customHeight="1">
      <c r="A76" s="16"/>
      <c r="B76" s="74"/>
      <c r="C76" s="16"/>
      <c r="D76" s="16"/>
      <c r="E76" s="16"/>
      <c r="F76" s="16"/>
      <c r="G76" s="16"/>
      <c r="H76" s="16"/>
      <c r="I76" s="16"/>
      <c r="J76" s="16"/>
      <c r="L76" s="71" t="s">
        <v>308</v>
      </c>
      <c r="M76" s="73">
        <v>44203</v>
      </c>
      <c r="N76" s="372" t="s">
        <v>309</v>
      </c>
      <c r="O76" s="373"/>
      <c r="P76" s="373"/>
      <c r="Q76" s="373"/>
    </row>
    <row r="77" spans="1:17" ht="24.95" customHeight="1">
      <c r="A77" s="16"/>
      <c r="B77" s="74"/>
      <c r="C77" s="16"/>
      <c r="D77" s="16"/>
      <c r="E77" s="16"/>
      <c r="F77" s="16"/>
      <c r="G77" s="16"/>
      <c r="H77" s="16"/>
      <c r="I77" s="16"/>
      <c r="J77" s="16"/>
      <c r="L77" s="71" t="s">
        <v>312</v>
      </c>
      <c r="M77" s="73">
        <v>44510</v>
      </c>
      <c r="N77" s="372" t="s">
        <v>315</v>
      </c>
      <c r="O77" s="373"/>
      <c r="P77" s="373"/>
      <c r="Q77" s="373"/>
    </row>
    <row r="78" spans="1:17" ht="25.5" customHeight="1">
      <c r="A78" s="16"/>
      <c r="L78" s="71" t="s">
        <v>344</v>
      </c>
      <c r="M78" s="73">
        <v>44539</v>
      </c>
      <c r="N78" s="372" t="s">
        <v>345</v>
      </c>
      <c r="O78" s="373"/>
      <c r="P78" s="373"/>
      <c r="Q78" s="373"/>
    </row>
    <row r="79" spans="1:17" ht="27.75" customHeight="1">
      <c r="A79" s="16"/>
      <c r="L79" s="71" t="s">
        <v>350</v>
      </c>
      <c r="M79" s="73">
        <v>44607</v>
      </c>
      <c r="N79" s="372" t="s">
        <v>351</v>
      </c>
      <c r="O79" s="373"/>
      <c r="P79" s="373"/>
      <c r="Q79" s="373"/>
    </row>
    <row r="80" spans="1:17">
      <c r="A80" s="16"/>
      <c r="L80" s="71" t="s">
        <v>378</v>
      </c>
      <c r="M80" s="73">
        <v>44921</v>
      </c>
      <c r="N80" s="372" t="s">
        <v>379</v>
      </c>
      <c r="O80" s="373"/>
      <c r="P80" s="373"/>
      <c r="Q80" s="373"/>
    </row>
    <row r="81" spans="1:17">
      <c r="A81" s="16"/>
      <c r="L81" s="71"/>
      <c r="M81" s="73"/>
      <c r="N81" s="372"/>
      <c r="O81" s="373"/>
      <c r="P81" s="373"/>
      <c r="Q81" s="373"/>
    </row>
    <row r="82" spans="1:17">
      <c r="A82" s="16"/>
      <c r="L82" s="71"/>
      <c r="M82" s="73"/>
      <c r="N82" s="372"/>
      <c r="O82" s="373"/>
      <c r="P82" s="373"/>
      <c r="Q82" s="373"/>
    </row>
    <row r="83" spans="1:17">
      <c r="A83" s="16"/>
      <c r="L83" s="71"/>
      <c r="M83" s="73"/>
      <c r="N83" s="372"/>
      <c r="O83" s="373"/>
      <c r="P83" s="373"/>
      <c r="Q83" s="373"/>
    </row>
    <row r="84" spans="1:17">
      <c r="A84" s="16"/>
      <c r="L84" s="71"/>
      <c r="M84" s="73"/>
      <c r="N84" s="372"/>
      <c r="O84" s="373"/>
      <c r="P84" s="373"/>
      <c r="Q84" s="373"/>
    </row>
    <row r="85" spans="1:17">
      <c r="A85" s="16"/>
      <c r="L85" s="71"/>
      <c r="M85" s="73"/>
      <c r="N85" s="372"/>
      <c r="O85" s="373"/>
      <c r="P85" s="373"/>
      <c r="Q85" s="373"/>
    </row>
    <row r="86" spans="1:17">
      <c r="A86" s="16"/>
      <c r="L86" s="71"/>
      <c r="M86" s="73"/>
      <c r="N86" s="372"/>
      <c r="O86" s="373"/>
      <c r="P86" s="373"/>
      <c r="Q86" s="373"/>
    </row>
    <row r="87" spans="1:17">
      <c r="A87" s="16"/>
    </row>
    <row r="88" spans="1:17">
      <c r="A88" s="16"/>
    </row>
    <row r="89" spans="1:17">
      <c r="A89" s="16"/>
    </row>
    <row r="90" spans="1:17">
      <c r="A90" s="16"/>
    </row>
    <row r="91" spans="1:17">
      <c r="A91" s="16"/>
    </row>
    <row r="92" spans="1:17">
      <c r="A92" s="16"/>
    </row>
    <row r="93" spans="1:17">
      <c r="A93" s="16"/>
    </row>
    <row r="94" spans="1:17">
      <c r="A94" s="16"/>
    </row>
    <row r="95" spans="1:17">
      <c r="A95" s="16"/>
      <c r="B95" s="74"/>
      <c r="C95" s="16"/>
      <c r="D95" s="16"/>
      <c r="E95" s="16"/>
      <c r="F95" s="16"/>
      <c r="G95" s="16"/>
      <c r="H95" s="16"/>
      <c r="I95" s="16"/>
    </row>
    <row r="96" spans="1:17">
      <c r="A96" s="16"/>
      <c r="B96" s="74"/>
      <c r="C96" s="16"/>
      <c r="D96" s="16"/>
      <c r="E96" s="16"/>
      <c r="F96" s="16"/>
      <c r="G96" s="16"/>
      <c r="H96" s="16"/>
      <c r="I96" s="16"/>
    </row>
    <row r="97" spans="1:9">
      <c r="A97" s="16"/>
      <c r="B97" s="74"/>
      <c r="C97" s="16"/>
      <c r="D97" s="16"/>
      <c r="E97" s="16"/>
      <c r="F97" s="16"/>
      <c r="G97" s="16"/>
      <c r="H97" s="16"/>
      <c r="I97" s="16"/>
    </row>
    <row r="98" spans="1:9">
      <c r="A98" s="16"/>
      <c r="B98" s="74"/>
      <c r="C98" s="16"/>
      <c r="D98" s="16"/>
      <c r="E98" s="16"/>
      <c r="F98" s="16"/>
      <c r="G98" s="16"/>
      <c r="H98" s="16"/>
      <c r="I98" s="16"/>
    </row>
    <row r="99" spans="1:9">
      <c r="A99" s="16"/>
      <c r="B99" s="74"/>
      <c r="C99" s="16"/>
      <c r="D99" s="16"/>
      <c r="E99" s="16"/>
      <c r="F99" s="16"/>
      <c r="G99" s="16"/>
      <c r="H99" s="16"/>
      <c r="I99" s="16"/>
    </row>
    <row r="100" spans="1:9">
      <c r="A100" s="16"/>
      <c r="B100" s="74"/>
      <c r="C100" s="16"/>
      <c r="D100" s="16"/>
      <c r="E100" s="16"/>
      <c r="F100" s="16"/>
      <c r="G100" s="16"/>
      <c r="H100" s="16"/>
      <c r="I100" s="16"/>
    </row>
    <row r="101" spans="1:9">
      <c r="A101" s="16"/>
      <c r="B101" s="74"/>
      <c r="C101" s="16"/>
      <c r="D101" s="16"/>
      <c r="E101" s="16"/>
      <c r="F101" s="16"/>
      <c r="G101" s="16"/>
      <c r="H101" s="16"/>
      <c r="I101" s="16"/>
    </row>
    <row r="102" spans="1:9">
      <c r="B102" s="74"/>
      <c r="C102" s="16"/>
      <c r="D102" s="16"/>
      <c r="E102" s="16"/>
      <c r="F102" s="16"/>
      <c r="G102" s="16"/>
      <c r="H102" s="16"/>
      <c r="I102" s="16"/>
    </row>
    <row r="103" spans="1:9">
      <c r="B103" s="74"/>
      <c r="C103" s="16"/>
      <c r="D103" s="16"/>
      <c r="E103" s="16"/>
      <c r="F103" s="16"/>
      <c r="G103" s="16"/>
      <c r="H103" s="16"/>
      <c r="I103" s="16"/>
    </row>
  </sheetData>
  <sheetProtection algorithmName="SHA-512" hashValue="o6uaQaU3whXPnG8BLYr2/cG7jcnZn+Caf9D2LCe4cK5CIHd+UTjJ5EEdtQF6kKVJnI2Rue3wqqJ73FtqNgniqw==" saltValue="onZeda+3hE+1/aZUy2X89w==" spinCount="100000" sheet="1" objects="1" scenarios="1"/>
  <mergeCells count="23">
    <mergeCell ref="D37:G37"/>
    <mergeCell ref="B3:I3"/>
    <mergeCell ref="B2:I2"/>
    <mergeCell ref="D35:G35"/>
    <mergeCell ref="D4:G4"/>
    <mergeCell ref="D36:G36"/>
    <mergeCell ref="D5:G5"/>
    <mergeCell ref="D7:G7"/>
    <mergeCell ref="N83:Q83"/>
    <mergeCell ref="N84:Q84"/>
    <mergeCell ref="N85:Q85"/>
    <mergeCell ref="N86:Q86"/>
    <mergeCell ref="N72:Q72"/>
    <mergeCell ref="N73:Q73"/>
    <mergeCell ref="N74:Q74"/>
    <mergeCell ref="N75:Q75"/>
    <mergeCell ref="N76:Q76"/>
    <mergeCell ref="N77:Q77"/>
    <mergeCell ref="N78:Q78"/>
    <mergeCell ref="N79:Q79"/>
    <mergeCell ref="N80:Q80"/>
    <mergeCell ref="N81:Q81"/>
    <mergeCell ref="N82:Q82"/>
  </mergeCells>
  <phoneticPr fontId="3"/>
  <conditionalFormatting sqref="C14:F29">
    <cfRule type="expression" dxfId="12" priority="2">
      <formula>$E$65=2</formula>
    </cfRule>
  </conditionalFormatting>
  <conditionalFormatting sqref="C33:F34">
    <cfRule type="expression" dxfId="11" priority="1">
      <formula>$E$65=2</formula>
    </cfRule>
  </conditionalFormatting>
  <conditionalFormatting sqref="C39:F51">
    <cfRule type="expression" dxfId="10" priority="4">
      <formula>$E$65=2</formula>
    </cfRule>
  </conditionalFormatting>
  <conditionalFormatting sqref="C8:G8 C11:F11">
    <cfRule type="expression" dxfId="9" priority="3">
      <formula>$E$65=2</formula>
    </cfRule>
  </conditionalFormatting>
  <conditionalFormatting sqref="C39:G51">
    <cfRule type="expression" dxfId="8" priority="5">
      <formula>$N$34&lt;&gt;$P$35</formula>
    </cfRule>
  </conditionalFormatting>
  <conditionalFormatting sqref="G28 D55:G60">
    <cfRule type="expression" dxfId="7" priority="10">
      <formula>$E$65=2</formula>
    </cfRule>
  </conditionalFormatting>
  <dataValidations count="11">
    <dataValidation allowBlank="1" showInputMessage="1" showErrorMessage="1" prompt="日付を西暦で入力してください_x000a_例：○○○○年○月○日" sqref="G14" xr:uid="{00000000-0002-0000-0000-000000000000}"/>
    <dataValidation type="custom" allowBlank="1" showInputMessage="1" showErrorMessage="1" error="半角数字で入力し下さい" prompt="半角数字で入力してください_x000a_例：○○○-○○○○" sqref="G23 G47" xr:uid="{00000000-0002-0000-0000-000001000000}">
      <formula1>LEN(G23)=LENB(G23)</formula1>
    </dataValidation>
    <dataValidation type="custom" allowBlank="1" showInputMessage="1" showErrorMessage="1" error="半角で入力してください" prompt="半角で入力してください" sqref="G27 G51" xr:uid="{00000000-0002-0000-0000-000002000000}">
      <formula1>LEN(G27)=LENB(G27)</formula1>
    </dataValidation>
    <dataValidation type="custom" allowBlank="1" showInputMessage="1" showErrorMessage="1" error="半角数字で入力してください" prompt="半角数字で入力してください_x000a_例：○○-○○○○-○○○○" sqref="G26 G50" xr:uid="{00000000-0002-0000-0000-000003000000}">
      <formula1>LEN(G26)=LENB(G26)</formula1>
    </dataValidation>
    <dataValidation type="list" allowBlank="1" showInputMessage="1" showErrorMessage="1" prompt="法人格の位置（前/後）を選択してください。" sqref="G42 G18" xr:uid="{00000000-0002-0000-0000-000004000000}">
      <formula1>$P$21:$P$22</formula1>
    </dataValidation>
    <dataValidation allowBlank="1" showInputMessage="1" prompt="このセルは自動入力です。" sqref="D8 L68:L69 J49:J56 L62 M56:M59 G56:I60 K55:K58" xr:uid="{00000000-0002-0000-0000-000005000000}"/>
    <dataValidation type="list" showInputMessage="1" showErrorMessage="1" prompt="請求書を発行希望の場合は、請求書の送付先を指定してください。" sqref="G34" xr:uid="{00000000-0002-0000-0000-000007000000}">
      <formula1>$P$34:$P$35</formula1>
    </dataValidation>
    <dataValidation allowBlank="1" showInputMessage="1" showErrorMessage="1" prompt="申込日を入力すると自動で入力されます" sqref="G28" xr:uid="{00000000-0002-0000-0000-000008000000}"/>
    <dataValidation type="list" allowBlank="1" showInputMessage="1" showErrorMessage="1" promptTitle="法人格を選定" prompt="リストから選択した後、前/後を選択してください。" sqref="G41" xr:uid="{00000000-0002-0000-0000-00000A000000}">
      <formula1>$P$10:$P$18</formula1>
    </dataValidation>
    <dataValidation type="list" allowBlank="1" showInputMessage="1" promptTitle="法人格を選定" prompt="リストから選択した後、前/後を選択してください。" sqref="G17" xr:uid="{00000000-0002-0000-0000-00000B000000}">
      <formula1>$P$10:$P$18</formula1>
    </dataValidation>
    <dataValidation type="list" showInputMessage="1" showErrorMessage="1" prompt="請求書の発行要否を選択してください。" sqref="G33" xr:uid="{00000000-0002-0000-0000-000006000000}">
      <formula1>$P$25:$P$26</formula1>
    </dataValidation>
  </dataValidations>
  <hyperlinks>
    <hyperlink ref="F6" r:id="rId1" xr:uid="{00000000-0004-0000-0000-000002000000}"/>
    <hyperlink ref="E12" r:id="rId2" xr:uid="{17A6B653-7C02-4908-BEB7-170988A9B4CD}"/>
  </hyperlinks>
  <printOptions horizontalCentered="1"/>
  <pageMargins left="0.23622047244094491" right="0.19685039370078741" top="0" bottom="0" header="0.31496062992125984" footer="0.31496062992125984"/>
  <pageSetup paperSize="9" scale="68" fitToWidth="2" orientation="portrait" r:id="rId3"/>
  <colBreaks count="1" manualBreakCount="1">
    <brk id="8" max="66" man="1"/>
  </col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V200"/>
  <sheetViews>
    <sheetView zoomScale="80" zoomScaleNormal="80" workbookViewId="0">
      <pane xSplit="1" ySplit="7" topLeftCell="B8" activePane="bottomRight" state="frozen"/>
      <selection pane="topRight" activeCell="B1" sqref="B1"/>
      <selection pane="bottomLeft" activeCell="A8" sqref="A8"/>
      <selection pane="bottomRight" activeCell="C8" sqref="C8"/>
    </sheetView>
  </sheetViews>
  <sheetFormatPr defaultColWidth="9" defaultRowHeight="18.75"/>
  <cols>
    <col min="1" max="1" width="4.5" style="19" customWidth="1"/>
    <col min="2" max="2" width="40.625" style="19" customWidth="1"/>
    <col min="3" max="4" width="8.625" style="19" customWidth="1"/>
    <col min="5" max="5" width="8.75" style="19" customWidth="1"/>
    <col min="6" max="6" width="9.25" style="19" customWidth="1"/>
    <col min="7" max="8" width="14.625" style="19" customWidth="1"/>
    <col min="9" max="9" width="35.625" style="153" customWidth="1"/>
    <col min="10" max="10" width="15.625" style="102" bestFit="1" customWidth="1"/>
    <col min="11" max="11" width="28.5" style="19" customWidth="1"/>
    <col min="12" max="12" width="21.5" style="19" customWidth="1"/>
    <col min="13" max="13" width="16.5" style="19" bestFit="1" customWidth="1"/>
    <col min="14" max="14" width="17.375" style="19" customWidth="1"/>
    <col min="15" max="15" width="15.25" style="19" bestFit="1" customWidth="1"/>
    <col min="16" max="16" width="16.875" style="19" customWidth="1"/>
    <col min="17" max="17" width="3.5" style="16" customWidth="1"/>
    <col min="18" max="18" width="4.5" style="17" hidden="1" customWidth="1"/>
    <col min="19" max="19" width="16.625" style="182" hidden="1" customWidth="1"/>
    <col min="20" max="20" width="20.625" style="182" hidden="1" customWidth="1"/>
    <col min="21" max="21" width="18.625" style="182" hidden="1" customWidth="1"/>
    <col min="22" max="22" width="7.5" style="103" hidden="1" customWidth="1"/>
    <col min="23" max="23" width="12" style="103" hidden="1" customWidth="1"/>
    <col min="24" max="24" width="7.375" style="103" hidden="1" customWidth="1"/>
    <col min="25" max="25" width="18.625" style="103" hidden="1" customWidth="1"/>
    <col min="26" max="26" width="13.5" style="103" hidden="1" customWidth="1"/>
    <col min="27" max="27" width="9.875" style="103" hidden="1" customWidth="1"/>
    <col min="28" max="30" width="6.5" style="103" hidden="1" customWidth="1"/>
    <col min="31" max="32" width="12.75" style="103" hidden="1" customWidth="1"/>
    <col min="33" max="33" width="9.125" style="103" hidden="1" customWidth="1"/>
    <col min="34" max="34" width="12.625" style="103" hidden="1" customWidth="1"/>
    <col min="35" max="35" width="13.625" style="103" hidden="1" customWidth="1"/>
    <col min="36" max="36" width="13.375" style="183" hidden="1" customWidth="1"/>
    <col min="37" max="37" width="20.25" style="183" hidden="1" customWidth="1"/>
    <col min="38" max="38" width="14" style="103" hidden="1" customWidth="1"/>
    <col min="39" max="39" width="17.25" style="183" hidden="1" customWidth="1"/>
    <col min="40" max="40" width="12.75" style="103" hidden="1" customWidth="1"/>
    <col min="41" max="41" width="11.5" style="103" hidden="1" customWidth="1"/>
    <col min="42" max="42" width="5" style="103" hidden="1" customWidth="1"/>
    <col min="43" max="43" width="6.25" style="182" hidden="1" customWidth="1"/>
    <col min="44" max="44" width="48.75" style="103" hidden="1" customWidth="1"/>
    <col min="45" max="45" width="1.875" style="103" hidden="1" customWidth="1"/>
    <col min="46" max="46" width="11.875" style="205" hidden="1" customWidth="1"/>
    <col min="47" max="47" width="4.625" style="17" hidden="1" customWidth="1"/>
    <col min="48" max="48" width="34.5" style="17" hidden="1" customWidth="1"/>
    <col min="49" max="49" width="13.75" style="17" hidden="1" customWidth="1"/>
    <col min="50" max="50" width="20.125" style="17" hidden="1" customWidth="1"/>
    <col min="51" max="51" width="13.125" style="17" hidden="1" customWidth="1"/>
    <col min="52" max="52" width="5.875" style="16" customWidth="1"/>
    <col min="53" max="53" width="21.375" style="16" customWidth="1"/>
    <col min="54" max="54" width="13.875" style="16" customWidth="1"/>
    <col min="55" max="55" width="16.625" style="16" customWidth="1"/>
    <col min="56" max="56" width="18.875" style="16" customWidth="1"/>
    <col min="57" max="57" width="16.625" style="16" customWidth="1"/>
    <col min="58" max="58" width="17" style="16" customWidth="1"/>
    <col min="59" max="59" width="16.875" style="16" customWidth="1"/>
    <col min="60" max="60" width="8.625" style="16" customWidth="1"/>
    <col min="61" max="61" width="10.5" style="16" customWidth="1"/>
    <col min="62" max="62" width="13" style="16" customWidth="1"/>
    <col min="63" max="68" width="8.625" style="16" customWidth="1"/>
    <col min="69" max="69" width="9" style="16" customWidth="1"/>
    <col min="70" max="99" width="9" style="16"/>
    <col min="100" max="16384" width="9" style="19"/>
  </cols>
  <sheetData>
    <row r="1" spans="1:99" s="98" customFormat="1" ht="49.5" customHeight="1">
      <c r="A1" s="93" t="s">
        <v>221</v>
      </c>
      <c r="B1" s="94"/>
      <c r="C1" s="94"/>
      <c r="D1" s="94"/>
      <c r="E1" s="94"/>
      <c r="F1" s="94"/>
      <c r="G1" s="94"/>
      <c r="H1" s="95"/>
      <c r="I1" s="149"/>
      <c r="J1" s="95"/>
      <c r="K1" s="94"/>
      <c r="L1" s="94"/>
      <c r="M1" s="94"/>
      <c r="N1" s="94"/>
      <c r="O1" s="94"/>
      <c r="P1" s="94"/>
      <c r="Q1" s="94"/>
      <c r="R1" s="96"/>
      <c r="S1" s="180"/>
      <c r="T1" s="97"/>
      <c r="U1" s="180"/>
      <c r="V1" s="97"/>
      <c r="W1" s="97"/>
      <c r="X1" s="97"/>
      <c r="Y1" s="97"/>
      <c r="Z1" s="97"/>
      <c r="AA1" s="97"/>
      <c r="AB1" s="97"/>
      <c r="AC1" s="97"/>
      <c r="AD1" s="97"/>
      <c r="AE1" s="97"/>
      <c r="AF1" s="97"/>
      <c r="AG1" s="97"/>
      <c r="AH1" s="97"/>
      <c r="AI1" s="97"/>
      <c r="AJ1" s="181"/>
      <c r="AK1" s="181"/>
      <c r="AL1" s="97"/>
      <c r="AM1" s="181"/>
      <c r="AN1" s="97"/>
      <c r="AO1" s="97"/>
      <c r="AP1" s="97"/>
      <c r="AQ1" s="180"/>
      <c r="AR1" s="97"/>
      <c r="AS1" s="97"/>
      <c r="AT1" s="103"/>
      <c r="AU1" s="17"/>
      <c r="AV1" s="17"/>
      <c r="AW1" s="17"/>
      <c r="AX1" s="17"/>
      <c r="AY1" s="17"/>
      <c r="AZ1" s="94"/>
      <c r="BA1" s="16"/>
      <c r="BB1" s="16"/>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row>
    <row r="2" spans="1:99" ht="20.100000000000001" customHeight="1" thickBot="1">
      <c r="A2" s="99"/>
      <c r="B2" s="100"/>
      <c r="D2" s="16"/>
      <c r="E2" s="101"/>
      <c r="F2" s="16"/>
      <c r="G2" s="16"/>
      <c r="H2" s="16"/>
      <c r="I2" s="150"/>
      <c r="K2" s="16"/>
      <c r="L2" s="16"/>
      <c r="M2" s="16"/>
      <c r="N2" s="16"/>
      <c r="O2" s="16"/>
      <c r="P2" s="16"/>
      <c r="T2" s="103"/>
      <c r="AO2" s="184"/>
      <c r="AT2" s="103"/>
    </row>
    <row r="3" spans="1:99" ht="20.100000000000001" customHeight="1" thickBot="1">
      <c r="A3" s="16"/>
      <c r="B3" s="104"/>
      <c r="C3" s="210" t="str">
        <f>IF($AO$7=0,"","No."&amp;$AO$7&amp;"の受験者の必須項目が入力されていません。")</f>
        <v/>
      </c>
      <c r="D3" s="16"/>
      <c r="E3" s="16"/>
      <c r="F3" s="16"/>
      <c r="G3" s="16"/>
      <c r="H3" s="16"/>
      <c r="I3" s="150"/>
      <c r="J3" s="105"/>
      <c r="K3" s="16"/>
      <c r="L3" s="16"/>
      <c r="M3" s="16"/>
      <c r="N3" s="16"/>
      <c r="O3" s="16"/>
      <c r="P3" s="16"/>
      <c r="T3" s="103"/>
      <c r="AT3" s="185" t="s">
        <v>156</v>
      </c>
      <c r="AU3" s="144"/>
      <c r="AV3" s="144"/>
      <c r="AW3" s="144"/>
      <c r="AX3" s="144"/>
      <c r="AY3" s="144"/>
      <c r="BC3" s="154"/>
    </row>
    <row r="4" spans="1:99" ht="20.100000000000001" customHeight="1" thickBot="1">
      <c r="A4" s="16"/>
      <c r="B4" s="16"/>
      <c r="C4" s="16" t="s">
        <v>160</v>
      </c>
      <c r="D4" s="16"/>
      <c r="E4" s="16"/>
      <c r="F4" s="16"/>
      <c r="G4" s="16"/>
      <c r="H4" s="16"/>
      <c r="I4" s="150"/>
      <c r="J4" s="105"/>
      <c r="K4" s="16"/>
      <c r="L4" s="16"/>
      <c r="M4" s="16"/>
      <c r="N4" s="16"/>
      <c r="O4" s="16"/>
      <c r="P4" s="16"/>
      <c r="T4" s="103"/>
      <c r="AE4" s="213" t="s">
        <v>336</v>
      </c>
      <c r="AF4" s="214" t="s">
        <v>337</v>
      </c>
      <c r="AT4" s="186" t="str">
        <f>IF(申込責任者!E64="","",申込責任者!E64)</f>
        <v/>
      </c>
      <c r="AU4" s="144"/>
      <c r="AV4" s="144"/>
      <c r="AW4" s="144"/>
      <c r="AX4" s="144"/>
      <c r="AY4" s="144"/>
    </row>
    <row r="5" spans="1:99" ht="18" customHeight="1" thickBot="1">
      <c r="A5" s="16"/>
      <c r="B5" s="16"/>
      <c r="C5" s="295" t="s">
        <v>36</v>
      </c>
      <c r="D5" s="296"/>
      <c r="E5" s="296" t="s">
        <v>37</v>
      </c>
      <c r="F5" s="296"/>
      <c r="G5" s="296" t="s">
        <v>38</v>
      </c>
      <c r="H5" s="297"/>
      <c r="I5" s="150"/>
      <c r="J5" s="105"/>
      <c r="K5" s="208" t="str">
        <f>IF(AE5&gt;0,AE4,IF(AF5&gt;0,AF4,""))</f>
        <v/>
      </c>
      <c r="L5" s="208"/>
      <c r="M5" s="105"/>
      <c r="N5" s="105"/>
      <c r="O5" s="105"/>
      <c r="P5" s="105"/>
      <c r="S5" s="187">
        <f ca="1">申込責任者!N16</f>
        <v>45287</v>
      </c>
      <c r="AE5" s="211">
        <f>SUM(AE8:AE107)</f>
        <v>0</v>
      </c>
      <c r="AF5" s="212">
        <f>SUM(AF8:AF107)</f>
        <v>0</v>
      </c>
      <c r="AT5" s="103"/>
    </row>
    <row r="6" spans="1:99" ht="18" customHeight="1" thickBot="1">
      <c r="A6" s="320" t="s">
        <v>14</v>
      </c>
      <c r="B6" s="321" t="s">
        <v>159</v>
      </c>
      <c r="C6" s="322" t="s">
        <v>8</v>
      </c>
      <c r="D6" s="323" t="s">
        <v>9</v>
      </c>
      <c r="E6" s="323" t="s">
        <v>31</v>
      </c>
      <c r="F6" s="323" t="s">
        <v>32</v>
      </c>
      <c r="G6" s="324" t="s">
        <v>217</v>
      </c>
      <c r="H6" s="323" t="s">
        <v>34</v>
      </c>
      <c r="I6" s="325" t="s">
        <v>11</v>
      </c>
      <c r="J6" s="326" t="s">
        <v>10</v>
      </c>
      <c r="K6" s="309" t="s">
        <v>343</v>
      </c>
      <c r="L6" s="309" t="s">
        <v>219</v>
      </c>
      <c r="M6" s="298" t="s">
        <v>223</v>
      </c>
      <c r="N6" s="298" t="s">
        <v>218</v>
      </c>
      <c r="O6" s="298" t="s">
        <v>181</v>
      </c>
      <c r="P6" s="299" t="s">
        <v>224</v>
      </c>
      <c r="R6" s="133" t="s">
        <v>78</v>
      </c>
      <c r="S6" s="303" t="s">
        <v>0</v>
      </c>
      <c r="T6" s="304" t="s">
        <v>215</v>
      </c>
      <c r="U6" s="304" t="s">
        <v>216</v>
      </c>
      <c r="V6" s="305" t="s">
        <v>182</v>
      </c>
      <c r="W6" s="305" t="s">
        <v>197</v>
      </c>
      <c r="X6" s="305" t="s">
        <v>198</v>
      </c>
      <c r="Y6" s="305" t="s">
        <v>150</v>
      </c>
      <c r="Z6" s="305" t="s">
        <v>205</v>
      </c>
      <c r="AA6" s="327" t="s">
        <v>322</v>
      </c>
      <c r="AB6" s="327" t="s">
        <v>150</v>
      </c>
      <c r="AC6" s="327" t="s">
        <v>150</v>
      </c>
      <c r="AD6" s="327" t="s">
        <v>150</v>
      </c>
      <c r="AE6" s="206" t="s">
        <v>326</v>
      </c>
      <c r="AF6" s="207" t="s">
        <v>318</v>
      </c>
      <c r="AG6" s="209" t="s">
        <v>319</v>
      </c>
      <c r="AH6" s="305" t="s">
        <v>189</v>
      </c>
      <c r="AI6" s="305" t="s">
        <v>195</v>
      </c>
      <c r="AJ6" s="304" t="s">
        <v>346</v>
      </c>
      <c r="AK6" s="304" t="s">
        <v>194</v>
      </c>
      <c r="AL6" s="305" t="s">
        <v>190</v>
      </c>
      <c r="AM6" s="304" t="s">
        <v>188</v>
      </c>
      <c r="AN6" s="306" t="s">
        <v>214</v>
      </c>
      <c r="AO6" s="217" t="s">
        <v>320</v>
      </c>
      <c r="AP6" s="188" t="s">
        <v>14</v>
      </c>
      <c r="AQ6" s="189"/>
      <c r="AR6" s="305" t="s">
        <v>154</v>
      </c>
      <c r="AS6" s="111"/>
      <c r="AT6" s="190" t="s">
        <v>156</v>
      </c>
      <c r="AU6" s="144"/>
      <c r="AV6" s="144"/>
      <c r="AW6" s="144"/>
      <c r="AX6" s="144"/>
      <c r="AY6" s="144"/>
    </row>
    <row r="7" spans="1:99" ht="18" customHeight="1" thickBot="1">
      <c r="A7" s="315" t="s">
        <v>20</v>
      </c>
      <c r="B7" s="316" t="str">
        <f>IF(OR(C7="",G7="",H7=""),"",申込責任者!$N$14&amp;"-"&amp;TEXT(A8,"000")&amp;"_"&amp;PROPER(G7)&amp;"_"&amp;PROPER(H7)&amp;".jpg")</f>
        <v>-001_Ninsho_Taro.jpg</v>
      </c>
      <c r="C7" s="317" t="s">
        <v>2</v>
      </c>
      <c r="D7" s="172" t="s">
        <v>3</v>
      </c>
      <c r="E7" s="172" t="s">
        <v>95</v>
      </c>
      <c r="F7" s="172" t="s">
        <v>21</v>
      </c>
      <c r="G7" s="172" t="s">
        <v>96</v>
      </c>
      <c r="H7" s="172" t="s">
        <v>22</v>
      </c>
      <c r="I7" s="318" t="s">
        <v>97</v>
      </c>
      <c r="J7" s="319">
        <v>36526</v>
      </c>
      <c r="K7" s="310" t="s">
        <v>323</v>
      </c>
      <c r="L7" s="310" t="s">
        <v>92</v>
      </c>
      <c r="M7" s="171" t="s">
        <v>98</v>
      </c>
      <c r="N7" s="171" t="s">
        <v>183</v>
      </c>
      <c r="O7" s="351" t="str">
        <f>""&amp;AM7</f>
        <v>更新する</v>
      </c>
      <c r="P7" s="173" t="s">
        <v>98</v>
      </c>
      <c r="Q7" s="130"/>
      <c r="R7" s="134">
        <v>0</v>
      </c>
      <c r="S7" s="191">
        <f t="shared" ref="S7:S38" ca="1" si="0">IF(C7="","",$S$5)</f>
        <v>45287</v>
      </c>
      <c r="T7" s="192">
        <f ca="1">IF(OR(C7="",申込責任者!$N$28=""),"",申込責任者!$N$28)</f>
        <v>45294</v>
      </c>
      <c r="U7" s="193" t="str">
        <f>IF(OR(C7="",申込責任者!$G$29=""),"",申込責任者!$G$29)</f>
        <v/>
      </c>
      <c r="V7" s="116">
        <f>IF(N7="","",$AX$27)</f>
        <v>22000</v>
      </c>
      <c r="W7" s="116"/>
      <c r="X7" s="116"/>
      <c r="Y7" s="194"/>
      <c r="Z7" s="194"/>
      <c r="AA7" s="331"/>
      <c r="AB7" s="328" t="s">
        <v>327</v>
      </c>
      <c r="AC7" s="328" t="s">
        <v>328</v>
      </c>
      <c r="AD7" s="329" t="s">
        <v>329</v>
      </c>
      <c r="AE7" s="215"/>
      <c r="AF7" s="215"/>
      <c r="AG7" s="215"/>
      <c r="AH7" s="147" t="str">
        <f t="shared" ref="AH7:AH38" si="1">IF(C7="","",IF(OR(M7="",M7="不要"),"不要","要"))</f>
        <v>要</v>
      </c>
      <c r="AI7" s="196"/>
      <c r="AJ7" s="197"/>
      <c r="AK7" s="197"/>
      <c r="AL7" s="196"/>
      <c r="AM7" s="197" t="s">
        <v>254</v>
      </c>
      <c r="AN7" s="195"/>
      <c r="AO7" s="218">
        <f>IFERROR(VLOOKUP(1,$AO$8:$AP$107,2,FALSE),0)</f>
        <v>0</v>
      </c>
      <c r="AP7" s="219"/>
      <c r="AQ7" s="198"/>
      <c r="AR7" s="116" t="str">
        <f>"申込責任者："&amp;申込責任者!$N$20&amp;""</f>
        <v xml:space="preserve">申込責任者： </v>
      </c>
      <c r="AS7" s="112"/>
      <c r="AT7" s="199" t="str">
        <f t="shared" ref="AT7:AT38" si="2">IF(OR(C7="",$AT$4=""),"",$AT$4)</f>
        <v/>
      </c>
      <c r="AV7" s="108"/>
    </row>
    <row r="8" spans="1:99" ht="18" customHeight="1">
      <c r="A8" s="300">
        <v>1</v>
      </c>
      <c r="B8" s="148" t="str">
        <f>IF(OR(C8="",G8="",H8=""),"",IF(AN8=0,"",申込責任者!$N$12&amp;"-"&amp;TEXT(A8,"000")&amp;"_"&amp;PROPER(G8)&amp;"_"&amp;PROPER(H8)&amp;".jpg"))</f>
        <v/>
      </c>
      <c r="C8" s="178"/>
      <c r="D8" s="179"/>
      <c r="E8" s="179"/>
      <c r="F8" s="179"/>
      <c r="G8" s="179"/>
      <c r="H8" s="179"/>
      <c r="I8" s="151"/>
      <c r="J8" s="313"/>
      <c r="K8" s="311"/>
      <c r="L8" s="311"/>
      <c r="M8" s="106"/>
      <c r="N8" s="106"/>
      <c r="O8" s="145" t="str">
        <f>""&amp;AM8</f>
        <v/>
      </c>
      <c r="P8" s="174"/>
      <c r="Q8" s="130"/>
      <c r="R8" s="135">
        <f t="shared" ref="R8:R39" si="3">A8</f>
        <v>1</v>
      </c>
      <c r="S8" s="131" t="str">
        <f t="shared" si="0"/>
        <v/>
      </c>
      <c r="T8" s="200" t="str">
        <f ca="1">IF(OR(C8="",申込責任者!$N$28=""),"",申込責任者!$N$28)</f>
        <v/>
      </c>
      <c r="U8" s="114" t="str">
        <f>IF(OR(C8="",申込責任者!$G$29=""),"",申込責任者!$G$29)</f>
        <v/>
      </c>
      <c r="V8" s="113" t="str">
        <f t="shared" ref="V8:V39" si="4">IF(C8="","",$AX$27)</f>
        <v/>
      </c>
      <c r="W8" s="113" t="str">
        <f t="shared" ref="W8:W39" si="5">IF(C8="","",IF(AH8=$AV$23,$AX$28,0)+IF(AL8=$AV$23,$AX$28,0))</f>
        <v/>
      </c>
      <c r="X8" s="113" t="str">
        <f t="shared" ref="X8:X39" si="6">IF(C8="","",V8+W8)</f>
        <v/>
      </c>
      <c r="Y8" s="114" t="str">
        <f t="shared" ref="Y8:Y17" si="7">IF(C8="","",L8&amp;"")</f>
        <v/>
      </c>
      <c r="Z8" s="114" t="str">
        <f t="shared" ref="Z8:Z16" si="8">IFERROR(VLOOKUP(K8,$AV$9:$AX$12,3,FALSE),"")</f>
        <v/>
      </c>
      <c r="AA8" s="220" t="str">
        <f>IF(C8="","",IFERROR(VLOOKUP(K8,$AV$9:$AX$12,2,FALSE),""))</f>
        <v/>
      </c>
      <c r="AB8" s="330" t="str">
        <f>LEFT(Y8,1)</f>
        <v/>
      </c>
      <c r="AC8" s="330" t="str">
        <f>MID(Y8,2,1)</f>
        <v/>
      </c>
      <c r="AD8" s="330" t="str">
        <f t="shared" ref="AD8:AD16" si="9">IF(C8="","",LEN(Y8))</f>
        <v/>
      </c>
      <c r="AE8" s="216">
        <f>IF(C8="",0,IF(AA8=AB8,0,1))</f>
        <v>0</v>
      </c>
      <c r="AF8" s="216">
        <f t="shared" ref="AF8:AF39" si="10">IF(C8="",0,IF(AND(AC8="2",AD8=14),0,1))</f>
        <v>0</v>
      </c>
      <c r="AG8" s="216">
        <f>AE8+AF8</f>
        <v>0</v>
      </c>
      <c r="AH8" s="146" t="str">
        <f t="shared" si="1"/>
        <v/>
      </c>
      <c r="AI8" s="146" t="str">
        <f t="shared" ref="AI8:AI39" si="11">""&amp;N8</f>
        <v/>
      </c>
      <c r="AJ8" s="115" t="str">
        <f>IF(OR(N8=$AV$19,N8=""),"",IF(OR(O8=$AW$18,O8=""),$AX$18,""))</f>
        <v/>
      </c>
      <c r="AK8" s="115" t="str">
        <f t="shared" ref="AK8:AK13" si="12">IF(AJ8=$AX$18,"R-"&amp;L8,"")</f>
        <v/>
      </c>
      <c r="AL8" s="146" t="str">
        <f t="shared" ref="AL8:AL13" si="13">IF(C8="","",IF(AJ8="","",IF(OR(P8="",P8="不要"),"不要","要")))</f>
        <v/>
      </c>
      <c r="AM8" s="115" t="str">
        <f>IF(AI8=$AV$18,$AW$18,"")</f>
        <v/>
      </c>
      <c r="AN8" s="146">
        <f t="shared" ref="AN8:AN39" si="14">COUNTIF(AH8,$AV$23)+COUNTIF(AL8,$AV$23)</f>
        <v>0</v>
      </c>
      <c r="AO8" s="220">
        <f>IF(C8="",0,IF(OR(D8="",E8="",F8="",G8="",H8="",I8="",J8="",K8="",L8="",M8="",N8=""),1,2))</f>
        <v>0</v>
      </c>
      <c r="AP8" s="220">
        <f t="shared" ref="AP8:AP39" si="15">R8</f>
        <v>1</v>
      </c>
      <c r="AQ8" s="201"/>
      <c r="AR8" s="113" t="str">
        <f>IF(C8="","","申込責任者："&amp;申込責任者!$N$20)</f>
        <v/>
      </c>
      <c r="AT8" s="202" t="str">
        <f t="shared" si="2"/>
        <v/>
      </c>
      <c r="AV8" s="108" t="s">
        <v>103</v>
      </c>
      <c r="BA8" s="155"/>
      <c r="BG8" s="105"/>
    </row>
    <row r="9" spans="1:99" ht="18" customHeight="1">
      <c r="A9" s="301">
        <v>2</v>
      </c>
      <c r="B9" s="148" t="str">
        <f>IF(OR(C9="",G9="",H9=""),"",IF(AN9=0,"",申込責任者!$N$12&amp;"-"&amp;TEXT(A9,"000")&amp;"_"&amp;PROPER(G9)&amp;"_"&amp;PROPER(H9)&amp;".jpg"))</f>
        <v/>
      </c>
      <c r="C9" s="178"/>
      <c r="D9" s="179"/>
      <c r="E9" s="179"/>
      <c r="F9" s="179"/>
      <c r="G9" s="179"/>
      <c r="H9" s="179"/>
      <c r="I9" s="151"/>
      <c r="J9" s="313"/>
      <c r="K9" s="311"/>
      <c r="L9" s="311"/>
      <c r="M9" s="106"/>
      <c r="N9" s="106"/>
      <c r="O9" s="145" t="str">
        <f t="shared" ref="O9:O71" si="16">""&amp;AM9</f>
        <v/>
      </c>
      <c r="P9" s="174"/>
      <c r="Q9" s="130"/>
      <c r="R9" s="136">
        <f t="shared" si="3"/>
        <v>2</v>
      </c>
      <c r="S9" s="132" t="str">
        <f t="shared" si="0"/>
        <v/>
      </c>
      <c r="T9" s="203" t="str">
        <f ca="1">IF(OR(C9="",申込責任者!$N$28=""),"",申込責任者!$N$28)</f>
        <v/>
      </c>
      <c r="U9" s="107" t="str">
        <f>IF(OR(C9="",申込責任者!$G$29=""),"",申込責任者!$G$29)</f>
        <v/>
      </c>
      <c r="V9" s="113" t="str">
        <f t="shared" si="4"/>
        <v/>
      </c>
      <c r="W9" s="113" t="str">
        <f t="shared" si="5"/>
        <v/>
      </c>
      <c r="X9" s="113" t="str">
        <f t="shared" si="6"/>
        <v/>
      </c>
      <c r="Y9" s="114" t="str">
        <f t="shared" si="7"/>
        <v/>
      </c>
      <c r="Z9" s="114" t="str">
        <f t="shared" si="8"/>
        <v/>
      </c>
      <c r="AA9" s="220" t="str">
        <f t="shared" ref="AA9:AA16" si="17">IF(C9="","",IFERROR(VLOOKUP(K9,$AV$9:$AX$12,2,FALSE),""))</f>
        <v/>
      </c>
      <c r="AB9" s="330" t="str">
        <f t="shared" ref="AB9:AB16" si="18">LEFT(Y9,1)</f>
        <v/>
      </c>
      <c r="AC9" s="330" t="str">
        <f t="shared" ref="AC9:AC16" si="19">MID(Y9,2,1)</f>
        <v/>
      </c>
      <c r="AD9" s="330" t="str">
        <f t="shared" si="9"/>
        <v/>
      </c>
      <c r="AE9" s="216">
        <f>IF(C9="",0,IF(AA9=AB9,0,1))</f>
        <v>0</v>
      </c>
      <c r="AF9" s="216">
        <f t="shared" si="10"/>
        <v>0</v>
      </c>
      <c r="AG9" s="216">
        <f t="shared" ref="AG9:AG16" si="20">AE9+AF9</f>
        <v>0</v>
      </c>
      <c r="AH9" s="146" t="str">
        <f t="shared" si="1"/>
        <v/>
      </c>
      <c r="AI9" s="146" t="str">
        <f t="shared" si="11"/>
        <v/>
      </c>
      <c r="AJ9" s="115" t="str">
        <f>IF(OR(N9=$AV$19,N9=""),"",IF(OR(O9=$AW$18,O9=""),$AX$18,""))</f>
        <v/>
      </c>
      <c r="AK9" s="115" t="str">
        <f t="shared" si="12"/>
        <v/>
      </c>
      <c r="AL9" s="146" t="str">
        <f t="shared" si="13"/>
        <v/>
      </c>
      <c r="AM9" s="115" t="str">
        <f t="shared" ref="AM9:AM39" si="21">IF(AI9=$AV$18,$AW$18,"")</f>
        <v/>
      </c>
      <c r="AN9" s="146">
        <f t="shared" si="14"/>
        <v>0</v>
      </c>
      <c r="AO9" s="220">
        <f t="shared" ref="AO9:AO72" si="22">IF(C9="",0,IF(OR(D9="",E9="",F9="",G9="",H9="",I9="",J9="",K9="",L9="",M9="",N9=""),1,2))</f>
        <v>0</v>
      </c>
      <c r="AP9" s="221">
        <f t="shared" si="15"/>
        <v>2</v>
      </c>
      <c r="AQ9" s="201"/>
      <c r="AR9" s="113" t="str">
        <f>IF(C9="","","申込責任者："&amp;申込責任者!$N$20)</f>
        <v/>
      </c>
      <c r="AT9" s="204" t="str">
        <f t="shared" si="2"/>
        <v/>
      </c>
      <c r="AV9" s="25" t="s">
        <v>323</v>
      </c>
      <c r="AW9" s="25" t="s">
        <v>209</v>
      </c>
      <c r="AX9" s="25" t="s">
        <v>206</v>
      </c>
    </row>
    <row r="10" spans="1:99" ht="18" customHeight="1">
      <c r="A10" s="301">
        <v>3</v>
      </c>
      <c r="B10" s="148" t="str">
        <f>IF(OR(C10="",G10="",H10=""),"",IF(AN10=0,"",申込責任者!$N$12&amp;"-"&amp;TEXT(A10,"000")&amp;"_"&amp;PROPER(G10)&amp;"_"&amp;PROPER(H10)&amp;".jpg"))</f>
        <v/>
      </c>
      <c r="C10" s="178"/>
      <c r="D10" s="179"/>
      <c r="E10" s="179"/>
      <c r="F10" s="179"/>
      <c r="G10" s="179"/>
      <c r="H10" s="179"/>
      <c r="I10" s="151"/>
      <c r="J10" s="313"/>
      <c r="K10" s="311"/>
      <c r="L10" s="311"/>
      <c r="M10" s="106"/>
      <c r="N10" s="106"/>
      <c r="O10" s="145" t="str">
        <f t="shared" si="16"/>
        <v/>
      </c>
      <c r="P10" s="174"/>
      <c r="Q10" s="130"/>
      <c r="R10" s="136">
        <f t="shared" si="3"/>
        <v>3</v>
      </c>
      <c r="S10" s="132" t="str">
        <f t="shared" si="0"/>
        <v/>
      </c>
      <c r="T10" s="203" t="str">
        <f ca="1">IF(OR(C10="",申込責任者!$N$28=""),"",申込責任者!$N$28)</f>
        <v/>
      </c>
      <c r="U10" s="107" t="str">
        <f>IF(OR(C10="",申込責任者!$G$29=""),"",申込責任者!$G$29)</f>
        <v/>
      </c>
      <c r="V10" s="113" t="str">
        <f t="shared" si="4"/>
        <v/>
      </c>
      <c r="W10" s="113" t="str">
        <f t="shared" si="5"/>
        <v/>
      </c>
      <c r="X10" s="113" t="str">
        <f t="shared" si="6"/>
        <v/>
      </c>
      <c r="Y10" s="114" t="str">
        <f t="shared" si="7"/>
        <v/>
      </c>
      <c r="Z10" s="114" t="str">
        <f t="shared" si="8"/>
        <v/>
      </c>
      <c r="AA10" s="220" t="str">
        <f t="shared" si="17"/>
        <v/>
      </c>
      <c r="AB10" s="330" t="str">
        <f t="shared" si="18"/>
        <v/>
      </c>
      <c r="AC10" s="330" t="str">
        <f t="shared" si="19"/>
        <v/>
      </c>
      <c r="AD10" s="330" t="str">
        <f t="shared" si="9"/>
        <v/>
      </c>
      <c r="AE10" s="216">
        <f t="shared" ref="AE10:AE16" si="23">IF(C10="",0,IF(AA10=AB10,0,1))</f>
        <v>0</v>
      </c>
      <c r="AF10" s="216">
        <f t="shared" si="10"/>
        <v>0</v>
      </c>
      <c r="AG10" s="216">
        <f t="shared" si="20"/>
        <v>0</v>
      </c>
      <c r="AH10" s="146" t="str">
        <f t="shared" si="1"/>
        <v/>
      </c>
      <c r="AI10" s="146" t="str">
        <f t="shared" si="11"/>
        <v/>
      </c>
      <c r="AJ10" s="115" t="str">
        <f t="shared" ref="AJ10:AJ13" si="24">IF(AND(N10=$AV$18,O10=$AW$18),$AX$18,"")</f>
        <v/>
      </c>
      <c r="AK10" s="115" t="str">
        <f t="shared" si="12"/>
        <v/>
      </c>
      <c r="AL10" s="146" t="str">
        <f t="shared" si="13"/>
        <v/>
      </c>
      <c r="AM10" s="115" t="str">
        <f t="shared" si="21"/>
        <v/>
      </c>
      <c r="AN10" s="146">
        <f t="shared" si="14"/>
        <v>0</v>
      </c>
      <c r="AO10" s="220">
        <f t="shared" si="22"/>
        <v>0</v>
      </c>
      <c r="AP10" s="221">
        <f t="shared" si="15"/>
        <v>3</v>
      </c>
      <c r="AQ10" s="201"/>
      <c r="AR10" s="113" t="str">
        <f>IF(C10="","","申込責任者："&amp;申込責任者!$N$20)</f>
        <v/>
      </c>
      <c r="AT10" s="204" t="str">
        <f t="shared" si="2"/>
        <v/>
      </c>
      <c r="AV10" s="25" t="s">
        <v>325</v>
      </c>
      <c r="AW10" s="25" t="s">
        <v>210</v>
      </c>
      <c r="AX10" s="25" t="s">
        <v>207</v>
      </c>
    </row>
    <row r="11" spans="1:99" ht="18" customHeight="1">
      <c r="A11" s="301">
        <v>4</v>
      </c>
      <c r="B11" s="148" t="str">
        <f>IF(OR(C11="",G11="",H11=""),"",IF(AN11=0,"",申込責任者!$N$12&amp;"-"&amp;TEXT(A11,"000")&amp;"_"&amp;PROPER(G11)&amp;"_"&amp;PROPER(H11)&amp;".jpg"))</f>
        <v/>
      </c>
      <c r="C11" s="178"/>
      <c r="D11" s="179"/>
      <c r="E11" s="179"/>
      <c r="F11" s="179"/>
      <c r="G11" s="179"/>
      <c r="H11" s="179"/>
      <c r="I11" s="151"/>
      <c r="J11" s="313"/>
      <c r="K11" s="311"/>
      <c r="L11" s="311"/>
      <c r="M11" s="106"/>
      <c r="N11" s="106"/>
      <c r="O11" s="145" t="str">
        <f t="shared" si="16"/>
        <v/>
      </c>
      <c r="P11" s="174"/>
      <c r="Q11" s="130"/>
      <c r="R11" s="136">
        <f t="shared" si="3"/>
        <v>4</v>
      </c>
      <c r="S11" s="132" t="str">
        <f t="shared" si="0"/>
        <v/>
      </c>
      <c r="T11" s="203" t="str">
        <f ca="1">IF(OR(C11="",申込責任者!$N$28=""),"",申込責任者!$N$28)</f>
        <v/>
      </c>
      <c r="U11" s="107" t="str">
        <f>IF(OR(C11="",申込責任者!$G$29=""),"",申込責任者!$G$29)</f>
        <v/>
      </c>
      <c r="V11" s="113" t="str">
        <f t="shared" si="4"/>
        <v/>
      </c>
      <c r="W11" s="113" t="str">
        <f t="shared" si="5"/>
        <v/>
      </c>
      <c r="X11" s="113" t="str">
        <f t="shared" si="6"/>
        <v/>
      </c>
      <c r="Y11" s="114" t="str">
        <f t="shared" si="7"/>
        <v/>
      </c>
      <c r="Z11" s="114" t="str">
        <f t="shared" si="8"/>
        <v/>
      </c>
      <c r="AA11" s="220" t="str">
        <f t="shared" si="17"/>
        <v/>
      </c>
      <c r="AB11" s="330" t="str">
        <f t="shared" si="18"/>
        <v/>
      </c>
      <c r="AC11" s="330" t="str">
        <f t="shared" si="19"/>
        <v/>
      </c>
      <c r="AD11" s="330" t="str">
        <f t="shared" si="9"/>
        <v/>
      </c>
      <c r="AE11" s="216">
        <f t="shared" si="23"/>
        <v>0</v>
      </c>
      <c r="AF11" s="216">
        <f t="shared" si="10"/>
        <v>0</v>
      </c>
      <c r="AG11" s="216">
        <f t="shared" si="20"/>
        <v>0</v>
      </c>
      <c r="AH11" s="146" t="str">
        <f t="shared" si="1"/>
        <v/>
      </c>
      <c r="AI11" s="146" t="str">
        <f t="shared" si="11"/>
        <v/>
      </c>
      <c r="AJ11" s="115" t="str">
        <f t="shared" si="24"/>
        <v/>
      </c>
      <c r="AK11" s="115" t="str">
        <f t="shared" si="12"/>
        <v/>
      </c>
      <c r="AL11" s="146" t="str">
        <f t="shared" si="13"/>
        <v/>
      </c>
      <c r="AM11" s="115" t="str">
        <f t="shared" si="21"/>
        <v/>
      </c>
      <c r="AN11" s="146">
        <f t="shared" si="14"/>
        <v>0</v>
      </c>
      <c r="AO11" s="220">
        <f t="shared" si="22"/>
        <v>0</v>
      </c>
      <c r="AP11" s="221">
        <f t="shared" si="15"/>
        <v>4</v>
      </c>
      <c r="AQ11" s="201"/>
      <c r="AR11" s="113" t="str">
        <f>IF(C11="","","申込責任者："&amp;申込責任者!$N$20)</f>
        <v/>
      </c>
      <c r="AT11" s="204" t="str">
        <f t="shared" si="2"/>
        <v/>
      </c>
      <c r="AV11" s="25" t="s">
        <v>324</v>
      </c>
      <c r="AW11" s="25" t="s">
        <v>211</v>
      </c>
      <c r="AX11" s="25" t="s">
        <v>208</v>
      </c>
    </row>
    <row r="12" spans="1:99" ht="18" customHeight="1">
      <c r="A12" s="301">
        <v>5</v>
      </c>
      <c r="B12" s="148" t="str">
        <f>IF(OR(C12="",G12="",H12=""),"",IF(AN12=0,"",申込責任者!$N$12&amp;"-"&amp;TEXT(A12,"000")&amp;"_"&amp;PROPER(G12)&amp;"_"&amp;PROPER(H12)&amp;".jpg"))</f>
        <v/>
      </c>
      <c r="C12" s="178"/>
      <c r="D12" s="179"/>
      <c r="E12" s="179"/>
      <c r="F12" s="179"/>
      <c r="G12" s="179"/>
      <c r="H12" s="179"/>
      <c r="I12" s="151"/>
      <c r="J12" s="313"/>
      <c r="K12" s="311"/>
      <c r="L12" s="311"/>
      <c r="M12" s="106"/>
      <c r="N12" s="106"/>
      <c r="O12" s="145" t="str">
        <f t="shared" si="16"/>
        <v/>
      </c>
      <c r="P12" s="174"/>
      <c r="Q12" s="130"/>
      <c r="R12" s="136">
        <f t="shared" si="3"/>
        <v>5</v>
      </c>
      <c r="S12" s="132" t="str">
        <f t="shared" si="0"/>
        <v/>
      </c>
      <c r="T12" s="203" t="str">
        <f ca="1">IF(OR(C12="",申込責任者!$N$28=""),"",申込責任者!$N$28)</f>
        <v/>
      </c>
      <c r="U12" s="107" t="str">
        <f>IF(OR(C12="",申込責任者!$G$29=""),"",申込責任者!$G$29)</f>
        <v/>
      </c>
      <c r="V12" s="113" t="str">
        <f t="shared" si="4"/>
        <v/>
      </c>
      <c r="W12" s="113" t="str">
        <f t="shared" si="5"/>
        <v/>
      </c>
      <c r="X12" s="113" t="str">
        <f t="shared" si="6"/>
        <v/>
      </c>
      <c r="Y12" s="114" t="str">
        <f t="shared" si="7"/>
        <v/>
      </c>
      <c r="Z12" s="114" t="str">
        <f t="shared" si="8"/>
        <v/>
      </c>
      <c r="AA12" s="220" t="str">
        <f t="shared" si="17"/>
        <v/>
      </c>
      <c r="AB12" s="330" t="str">
        <f t="shared" si="18"/>
        <v/>
      </c>
      <c r="AC12" s="330" t="str">
        <f t="shared" si="19"/>
        <v/>
      </c>
      <c r="AD12" s="330" t="str">
        <f t="shared" si="9"/>
        <v/>
      </c>
      <c r="AE12" s="216">
        <f t="shared" si="23"/>
        <v>0</v>
      </c>
      <c r="AF12" s="216">
        <f t="shared" si="10"/>
        <v>0</v>
      </c>
      <c r="AG12" s="216">
        <f t="shared" si="20"/>
        <v>0</v>
      </c>
      <c r="AH12" s="146" t="str">
        <f t="shared" si="1"/>
        <v/>
      </c>
      <c r="AI12" s="146" t="str">
        <f t="shared" si="11"/>
        <v/>
      </c>
      <c r="AJ12" s="115" t="str">
        <f t="shared" si="24"/>
        <v/>
      </c>
      <c r="AK12" s="115" t="str">
        <f t="shared" si="12"/>
        <v/>
      </c>
      <c r="AL12" s="146" t="str">
        <f t="shared" si="13"/>
        <v/>
      </c>
      <c r="AM12" s="115" t="str">
        <f t="shared" si="21"/>
        <v/>
      </c>
      <c r="AN12" s="146">
        <f t="shared" si="14"/>
        <v>0</v>
      </c>
      <c r="AO12" s="220">
        <f t="shared" si="22"/>
        <v>0</v>
      </c>
      <c r="AP12" s="221">
        <f t="shared" si="15"/>
        <v>5</v>
      </c>
      <c r="AQ12" s="201"/>
      <c r="AR12" s="113" t="str">
        <f>IF(C12="","","申込責任者："&amp;申込責任者!$N$20)</f>
        <v/>
      </c>
      <c r="AT12" s="204" t="str">
        <f t="shared" si="2"/>
        <v/>
      </c>
      <c r="AV12" s="332" t="s">
        <v>331</v>
      </c>
      <c r="AW12" s="332" t="s">
        <v>211</v>
      </c>
      <c r="AX12" s="332" t="s">
        <v>330</v>
      </c>
    </row>
    <row r="13" spans="1:99" ht="18" customHeight="1">
      <c r="A13" s="301">
        <v>6</v>
      </c>
      <c r="B13" s="148" t="str">
        <f>IF(OR(C13="",G13="",H13=""),"",IF(AN13=0,"",申込責任者!$N$12&amp;"-"&amp;TEXT(A13,"000")&amp;"_"&amp;PROPER(G13)&amp;"_"&amp;PROPER(H13)&amp;".jpg"))</f>
        <v/>
      </c>
      <c r="C13" s="178"/>
      <c r="D13" s="179"/>
      <c r="E13" s="179"/>
      <c r="F13" s="179"/>
      <c r="G13" s="179"/>
      <c r="H13" s="179"/>
      <c r="I13" s="151"/>
      <c r="J13" s="313"/>
      <c r="K13" s="311"/>
      <c r="L13" s="311"/>
      <c r="M13" s="106"/>
      <c r="N13" s="106"/>
      <c r="O13" s="145" t="str">
        <f t="shared" si="16"/>
        <v/>
      </c>
      <c r="P13" s="174"/>
      <c r="Q13" s="130"/>
      <c r="R13" s="136">
        <f t="shared" si="3"/>
        <v>6</v>
      </c>
      <c r="S13" s="132" t="str">
        <f t="shared" si="0"/>
        <v/>
      </c>
      <c r="T13" s="203" t="str">
        <f ca="1">IF(OR(C13="",申込責任者!$N$28=""),"",申込責任者!$N$28)</f>
        <v/>
      </c>
      <c r="U13" s="107" t="str">
        <f>IF(OR(C13="",申込責任者!$G$29=""),"",申込責任者!$G$29)</f>
        <v/>
      </c>
      <c r="V13" s="113" t="str">
        <f t="shared" si="4"/>
        <v/>
      </c>
      <c r="W13" s="113" t="str">
        <f t="shared" si="5"/>
        <v/>
      </c>
      <c r="X13" s="113" t="str">
        <f t="shared" si="6"/>
        <v/>
      </c>
      <c r="Y13" s="114" t="str">
        <f t="shared" si="7"/>
        <v/>
      </c>
      <c r="Z13" s="114" t="str">
        <f t="shared" si="8"/>
        <v/>
      </c>
      <c r="AA13" s="220" t="str">
        <f t="shared" si="17"/>
        <v/>
      </c>
      <c r="AB13" s="330" t="str">
        <f t="shared" si="18"/>
        <v/>
      </c>
      <c r="AC13" s="330" t="str">
        <f t="shared" si="19"/>
        <v/>
      </c>
      <c r="AD13" s="330" t="str">
        <f t="shared" si="9"/>
        <v/>
      </c>
      <c r="AE13" s="216">
        <f t="shared" si="23"/>
        <v>0</v>
      </c>
      <c r="AF13" s="216">
        <f t="shared" si="10"/>
        <v>0</v>
      </c>
      <c r="AG13" s="216">
        <f t="shared" si="20"/>
        <v>0</v>
      </c>
      <c r="AH13" s="146" t="str">
        <f t="shared" si="1"/>
        <v/>
      </c>
      <c r="AI13" s="146" t="str">
        <f t="shared" si="11"/>
        <v/>
      </c>
      <c r="AJ13" s="115" t="str">
        <f t="shared" si="24"/>
        <v/>
      </c>
      <c r="AK13" s="115" t="str">
        <f t="shared" si="12"/>
        <v/>
      </c>
      <c r="AL13" s="146" t="str">
        <f t="shared" si="13"/>
        <v/>
      </c>
      <c r="AM13" s="115" t="str">
        <f t="shared" si="21"/>
        <v/>
      </c>
      <c r="AN13" s="146">
        <f t="shared" si="14"/>
        <v>0</v>
      </c>
      <c r="AO13" s="220">
        <f t="shared" si="22"/>
        <v>0</v>
      </c>
      <c r="AP13" s="221">
        <f t="shared" si="15"/>
        <v>6</v>
      </c>
      <c r="AQ13" s="201"/>
      <c r="AR13" s="113" t="str">
        <f>IF(C13="","","申込責任者："&amp;申込責任者!$N$20)</f>
        <v/>
      </c>
      <c r="AT13" s="204" t="str">
        <f t="shared" si="2"/>
        <v/>
      </c>
      <c r="AV13" s="332" t="s">
        <v>332</v>
      </c>
      <c r="AW13" s="332" t="s">
        <v>211</v>
      </c>
      <c r="AX13" s="332" t="s">
        <v>333</v>
      </c>
    </row>
    <row r="14" spans="1:99" ht="18" customHeight="1">
      <c r="A14" s="301">
        <v>7</v>
      </c>
      <c r="B14" s="148" t="str">
        <f>IF(OR(C14="",G14="",H14=""),"",IF(AN14=0,"",申込責任者!$N$12&amp;"-"&amp;TEXT(A14,"000")&amp;"_"&amp;PROPER(G14)&amp;"_"&amp;PROPER(H14)&amp;".jpg"))</f>
        <v/>
      </c>
      <c r="C14" s="178"/>
      <c r="D14" s="179"/>
      <c r="E14" s="179"/>
      <c r="F14" s="179"/>
      <c r="G14" s="179"/>
      <c r="H14" s="179"/>
      <c r="I14" s="151"/>
      <c r="J14" s="313"/>
      <c r="K14" s="311"/>
      <c r="L14" s="311"/>
      <c r="M14" s="106"/>
      <c r="N14" s="106"/>
      <c r="O14" s="145" t="str">
        <f t="shared" si="16"/>
        <v/>
      </c>
      <c r="P14" s="174"/>
      <c r="Q14" s="130"/>
      <c r="R14" s="136">
        <f t="shared" si="3"/>
        <v>7</v>
      </c>
      <c r="S14" s="132" t="str">
        <f t="shared" si="0"/>
        <v/>
      </c>
      <c r="T14" s="203" t="str">
        <f ca="1">IF(OR(C14="",申込責任者!$N$28=""),"",申込責任者!$N$28)</f>
        <v/>
      </c>
      <c r="U14" s="107" t="str">
        <f>IF(OR(C14="",申込責任者!$G$29=""),"",申込責任者!$G$29)</f>
        <v/>
      </c>
      <c r="V14" s="113" t="str">
        <f t="shared" si="4"/>
        <v/>
      </c>
      <c r="W14" s="113" t="str">
        <f t="shared" si="5"/>
        <v/>
      </c>
      <c r="X14" s="113" t="str">
        <f t="shared" si="6"/>
        <v/>
      </c>
      <c r="Y14" s="114" t="str">
        <f t="shared" si="7"/>
        <v/>
      </c>
      <c r="Z14" s="114" t="str">
        <f t="shared" si="8"/>
        <v/>
      </c>
      <c r="AA14" s="220" t="str">
        <f t="shared" si="17"/>
        <v/>
      </c>
      <c r="AB14" s="330" t="str">
        <f t="shared" si="18"/>
        <v/>
      </c>
      <c r="AC14" s="330" t="str">
        <f t="shared" si="19"/>
        <v/>
      </c>
      <c r="AD14" s="330" t="str">
        <f t="shared" si="9"/>
        <v/>
      </c>
      <c r="AE14" s="216">
        <f t="shared" si="23"/>
        <v>0</v>
      </c>
      <c r="AF14" s="216">
        <f t="shared" si="10"/>
        <v>0</v>
      </c>
      <c r="AG14" s="216">
        <f t="shared" si="20"/>
        <v>0</v>
      </c>
      <c r="AH14" s="146" t="str">
        <f t="shared" si="1"/>
        <v/>
      </c>
      <c r="AI14" s="146" t="str">
        <f t="shared" si="11"/>
        <v/>
      </c>
      <c r="AJ14" s="115" t="str">
        <f t="shared" ref="AJ14:AJ45" si="25">IF(AND(N14=$AV$18,OR(O14=$AW$18,O14="")),$AX$18,"")</f>
        <v/>
      </c>
      <c r="AK14" s="115" t="str">
        <f t="shared" ref="AK14:AK45" si="26">IF(AI14=$AV$18,"R-"&amp;L14,"")</f>
        <v/>
      </c>
      <c r="AL14" s="146" t="str">
        <f t="shared" ref="AL14:AL45" si="27">IF(C14="","",IF(OR(N14="",N14=$AV$19),"",IF(OR(O14=$AW$19,P14="",P14="不要"),"不要","要")))</f>
        <v/>
      </c>
      <c r="AM14" s="115" t="str">
        <f t="shared" si="21"/>
        <v/>
      </c>
      <c r="AN14" s="146">
        <f t="shared" si="14"/>
        <v>0</v>
      </c>
      <c r="AO14" s="220">
        <f t="shared" si="22"/>
        <v>0</v>
      </c>
      <c r="AP14" s="221">
        <f t="shared" si="15"/>
        <v>7</v>
      </c>
      <c r="AQ14" s="201"/>
      <c r="AR14" s="113" t="str">
        <f>IF(C14="","","申込責任者："&amp;申込責任者!$N$20)</f>
        <v/>
      </c>
      <c r="AT14" s="204" t="str">
        <f t="shared" si="2"/>
        <v/>
      </c>
      <c r="AV14" s="332" t="s">
        <v>335</v>
      </c>
      <c r="AW14" s="332" t="s">
        <v>211</v>
      </c>
      <c r="AX14" s="332" t="s">
        <v>334</v>
      </c>
    </row>
    <row r="15" spans="1:99" ht="18" customHeight="1">
      <c r="A15" s="301">
        <v>8</v>
      </c>
      <c r="B15" s="148" t="str">
        <f>IF(OR(C15="",G15="",H15=""),"",IF(AN15=0,"",申込責任者!$N$12&amp;"-"&amp;TEXT(A15,"000")&amp;"_"&amp;PROPER(G15)&amp;"_"&amp;PROPER(H15)&amp;".jpg"))</f>
        <v/>
      </c>
      <c r="C15" s="178"/>
      <c r="D15" s="179"/>
      <c r="E15" s="179"/>
      <c r="F15" s="179"/>
      <c r="G15" s="179"/>
      <c r="H15" s="179"/>
      <c r="I15" s="151"/>
      <c r="J15" s="313"/>
      <c r="K15" s="311"/>
      <c r="L15" s="311"/>
      <c r="M15" s="106"/>
      <c r="N15" s="106"/>
      <c r="O15" s="145" t="str">
        <f t="shared" si="16"/>
        <v/>
      </c>
      <c r="P15" s="174"/>
      <c r="Q15" s="130"/>
      <c r="R15" s="136">
        <f t="shared" si="3"/>
        <v>8</v>
      </c>
      <c r="S15" s="132" t="str">
        <f t="shared" si="0"/>
        <v/>
      </c>
      <c r="T15" s="203" t="str">
        <f ca="1">IF(OR(C15="",申込責任者!$N$28=""),"",申込責任者!$N$28)</f>
        <v/>
      </c>
      <c r="U15" s="107" t="str">
        <f>IF(OR(C15="",申込責任者!$G$29=""),"",申込責任者!$G$29)</f>
        <v/>
      </c>
      <c r="V15" s="113" t="str">
        <f t="shared" si="4"/>
        <v/>
      </c>
      <c r="W15" s="113" t="str">
        <f t="shared" si="5"/>
        <v/>
      </c>
      <c r="X15" s="113" t="str">
        <f t="shared" si="6"/>
        <v/>
      </c>
      <c r="Y15" s="114" t="str">
        <f t="shared" si="7"/>
        <v/>
      </c>
      <c r="Z15" s="114" t="str">
        <f t="shared" si="8"/>
        <v/>
      </c>
      <c r="AA15" s="220" t="str">
        <f t="shared" si="17"/>
        <v/>
      </c>
      <c r="AB15" s="330" t="str">
        <f t="shared" si="18"/>
        <v/>
      </c>
      <c r="AC15" s="330" t="str">
        <f t="shared" si="19"/>
        <v/>
      </c>
      <c r="AD15" s="330" t="str">
        <f t="shared" si="9"/>
        <v/>
      </c>
      <c r="AE15" s="216">
        <f t="shared" si="23"/>
        <v>0</v>
      </c>
      <c r="AF15" s="216">
        <f t="shared" si="10"/>
        <v>0</v>
      </c>
      <c r="AG15" s="216">
        <f t="shared" si="20"/>
        <v>0</v>
      </c>
      <c r="AH15" s="146" t="str">
        <f t="shared" si="1"/>
        <v/>
      </c>
      <c r="AI15" s="146" t="str">
        <f t="shared" si="11"/>
        <v/>
      </c>
      <c r="AJ15" s="115" t="str">
        <f t="shared" si="25"/>
        <v/>
      </c>
      <c r="AK15" s="115" t="str">
        <f t="shared" si="26"/>
        <v/>
      </c>
      <c r="AL15" s="146" t="str">
        <f t="shared" si="27"/>
        <v/>
      </c>
      <c r="AM15" s="115" t="str">
        <f t="shared" si="21"/>
        <v/>
      </c>
      <c r="AN15" s="146">
        <f t="shared" si="14"/>
        <v>0</v>
      </c>
      <c r="AO15" s="220">
        <f t="shared" si="22"/>
        <v>0</v>
      </c>
      <c r="AP15" s="221">
        <f t="shared" si="15"/>
        <v>8</v>
      </c>
      <c r="AQ15" s="201"/>
      <c r="AR15" s="113" t="str">
        <f>IF(C15="","","申込責任者："&amp;申込責任者!$N$20)</f>
        <v/>
      </c>
      <c r="AT15" s="204" t="str">
        <f t="shared" si="2"/>
        <v/>
      </c>
    </row>
    <row r="16" spans="1:99" ht="18" customHeight="1">
      <c r="A16" s="301">
        <v>9</v>
      </c>
      <c r="B16" s="148" t="str">
        <f>IF(OR(C16="",G16="",H16=""),"",IF(AN16=0,"",申込責任者!$N$12&amp;"-"&amp;TEXT(A16,"000")&amp;"_"&amp;PROPER(G16)&amp;"_"&amp;PROPER(H16)&amp;".jpg"))</f>
        <v/>
      </c>
      <c r="C16" s="178"/>
      <c r="D16" s="179"/>
      <c r="E16" s="179"/>
      <c r="F16" s="179"/>
      <c r="G16" s="179"/>
      <c r="H16" s="179"/>
      <c r="I16" s="151"/>
      <c r="J16" s="313"/>
      <c r="K16" s="311"/>
      <c r="L16" s="311"/>
      <c r="M16" s="106"/>
      <c r="N16" s="106"/>
      <c r="O16" s="145" t="str">
        <f t="shared" si="16"/>
        <v/>
      </c>
      <c r="P16" s="174"/>
      <c r="Q16" s="130"/>
      <c r="R16" s="136">
        <f t="shared" si="3"/>
        <v>9</v>
      </c>
      <c r="S16" s="132" t="str">
        <f t="shared" si="0"/>
        <v/>
      </c>
      <c r="T16" s="203" t="str">
        <f ca="1">IF(OR(C16="",申込責任者!$N$28=""),"",申込責任者!$N$28)</f>
        <v/>
      </c>
      <c r="U16" s="107" t="str">
        <f>IF(OR(C16="",申込責任者!$G$29=""),"",申込責任者!$G$29)</f>
        <v/>
      </c>
      <c r="V16" s="113" t="str">
        <f t="shared" si="4"/>
        <v/>
      </c>
      <c r="W16" s="113" t="str">
        <f t="shared" si="5"/>
        <v/>
      </c>
      <c r="X16" s="113" t="str">
        <f t="shared" si="6"/>
        <v/>
      </c>
      <c r="Y16" s="114" t="str">
        <f t="shared" si="7"/>
        <v/>
      </c>
      <c r="Z16" s="114" t="str">
        <f t="shared" si="8"/>
        <v/>
      </c>
      <c r="AA16" s="220" t="str">
        <f t="shared" si="17"/>
        <v/>
      </c>
      <c r="AB16" s="330" t="str">
        <f t="shared" si="18"/>
        <v/>
      </c>
      <c r="AC16" s="330" t="str">
        <f t="shared" si="19"/>
        <v/>
      </c>
      <c r="AD16" s="330" t="str">
        <f t="shared" si="9"/>
        <v/>
      </c>
      <c r="AE16" s="216">
        <f t="shared" si="23"/>
        <v>0</v>
      </c>
      <c r="AF16" s="216">
        <f t="shared" si="10"/>
        <v>0</v>
      </c>
      <c r="AG16" s="216">
        <f t="shared" si="20"/>
        <v>0</v>
      </c>
      <c r="AH16" s="146" t="str">
        <f t="shared" si="1"/>
        <v/>
      </c>
      <c r="AI16" s="146" t="str">
        <f t="shared" si="11"/>
        <v/>
      </c>
      <c r="AJ16" s="115" t="str">
        <f t="shared" si="25"/>
        <v/>
      </c>
      <c r="AK16" s="115" t="str">
        <f t="shared" si="26"/>
        <v/>
      </c>
      <c r="AL16" s="146" t="str">
        <f t="shared" si="27"/>
        <v/>
      </c>
      <c r="AM16" s="115" t="str">
        <f t="shared" si="21"/>
        <v/>
      </c>
      <c r="AN16" s="146">
        <f t="shared" si="14"/>
        <v>0</v>
      </c>
      <c r="AO16" s="220">
        <f t="shared" si="22"/>
        <v>0</v>
      </c>
      <c r="AP16" s="221">
        <f t="shared" si="15"/>
        <v>9</v>
      </c>
      <c r="AQ16" s="201"/>
      <c r="AR16" s="113" t="str">
        <f>IF(C16="","","申込責任者："&amp;申込責任者!$N$20)</f>
        <v/>
      </c>
      <c r="AT16" s="204" t="str">
        <f t="shared" si="2"/>
        <v/>
      </c>
    </row>
    <row r="17" spans="1:50" ht="18" customHeight="1">
      <c r="A17" s="301">
        <v>10</v>
      </c>
      <c r="B17" s="148" t="str">
        <f>IF(OR(C17="",G17="",H17=""),"",IF(AN17=0,"",申込責任者!$N$12&amp;"-"&amp;TEXT(A17,"000")&amp;"_"&amp;PROPER(G17)&amp;"_"&amp;PROPER(H17)&amp;".jpg"))</f>
        <v/>
      </c>
      <c r="C17" s="178"/>
      <c r="D17" s="179"/>
      <c r="E17" s="179"/>
      <c r="F17" s="179"/>
      <c r="G17" s="179"/>
      <c r="H17" s="179"/>
      <c r="I17" s="151"/>
      <c r="J17" s="313"/>
      <c r="K17" s="311"/>
      <c r="L17" s="311"/>
      <c r="M17" s="106"/>
      <c r="N17" s="106"/>
      <c r="O17" s="145" t="str">
        <f t="shared" si="16"/>
        <v/>
      </c>
      <c r="P17" s="174"/>
      <c r="Q17" s="130"/>
      <c r="R17" s="136">
        <f t="shared" si="3"/>
        <v>10</v>
      </c>
      <c r="S17" s="132" t="str">
        <f t="shared" si="0"/>
        <v/>
      </c>
      <c r="T17" s="203" t="str">
        <f ca="1">IF(OR(C17="",申込責任者!$N$28=""),"",申込責任者!$N$28)</f>
        <v/>
      </c>
      <c r="U17" s="107" t="str">
        <f>IF(OR(C17="",申込責任者!$G$29=""),"",申込責任者!$G$29)</f>
        <v/>
      </c>
      <c r="V17" s="113" t="str">
        <f t="shared" si="4"/>
        <v/>
      </c>
      <c r="W17" s="113" t="str">
        <f t="shared" si="5"/>
        <v/>
      </c>
      <c r="X17" s="113" t="str">
        <f t="shared" si="6"/>
        <v/>
      </c>
      <c r="Y17" s="114" t="str">
        <f t="shared" si="7"/>
        <v/>
      </c>
      <c r="Z17" s="114" t="str">
        <f t="shared" ref="Z17:Z80" si="28">IFERROR(VLOOKUP(K17,$AV$9:$AX$12,3,FALSE),"")</f>
        <v/>
      </c>
      <c r="AA17" s="220" t="str">
        <f t="shared" ref="AA17:AA80" si="29">IF(C17="","",IFERROR(VLOOKUP(K17,$AV$9:$AX$12,2,FALSE),""))</f>
        <v/>
      </c>
      <c r="AB17" s="330" t="str">
        <f t="shared" ref="AB17:AB80" si="30">LEFT(Y17,1)</f>
        <v/>
      </c>
      <c r="AC17" s="330" t="str">
        <f t="shared" ref="AC17:AC80" si="31">MID(Y17,2,1)</f>
        <v/>
      </c>
      <c r="AD17" s="330" t="str">
        <f t="shared" ref="AD17:AD80" si="32">IF(C17="","",LEN(Y17))</f>
        <v/>
      </c>
      <c r="AE17" s="216">
        <f t="shared" ref="AE17:AE80" si="33">IF(C17="",0,IF(AA17=AB17,0,1))</f>
        <v>0</v>
      </c>
      <c r="AF17" s="216">
        <f t="shared" si="10"/>
        <v>0</v>
      </c>
      <c r="AG17" s="216">
        <f>AE17+AF17</f>
        <v>0</v>
      </c>
      <c r="AH17" s="146" t="str">
        <f t="shared" si="1"/>
        <v/>
      </c>
      <c r="AI17" s="146" t="str">
        <f t="shared" si="11"/>
        <v/>
      </c>
      <c r="AJ17" s="115" t="str">
        <f t="shared" si="25"/>
        <v/>
      </c>
      <c r="AK17" s="115" t="str">
        <f t="shared" si="26"/>
        <v/>
      </c>
      <c r="AL17" s="146" t="str">
        <f t="shared" si="27"/>
        <v/>
      </c>
      <c r="AM17" s="115" t="str">
        <f t="shared" si="21"/>
        <v/>
      </c>
      <c r="AN17" s="146">
        <f t="shared" si="14"/>
        <v>0</v>
      </c>
      <c r="AO17" s="220">
        <f t="shared" si="22"/>
        <v>0</v>
      </c>
      <c r="AP17" s="221">
        <f t="shared" si="15"/>
        <v>10</v>
      </c>
      <c r="AQ17" s="201"/>
      <c r="AR17" s="113" t="str">
        <f>IF(C17="","","申込責任者："&amp;申込責任者!$N$20)</f>
        <v/>
      </c>
      <c r="AT17" s="204" t="str">
        <f t="shared" si="2"/>
        <v/>
      </c>
      <c r="AV17" s="108" t="s">
        <v>187</v>
      </c>
    </row>
    <row r="18" spans="1:50" ht="18" customHeight="1">
      <c r="A18" s="301">
        <v>11</v>
      </c>
      <c r="B18" s="148" t="str">
        <f>IF(OR(C18="",G18="",H18=""),"",IF(AN18=0,"",申込責任者!$N$12&amp;"-"&amp;TEXT(A18,"000")&amp;"_"&amp;PROPER(G18)&amp;"_"&amp;PROPER(H18)&amp;".jpg"))</f>
        <v/>
      </c>
      <c r="C18" s="178"/>
      <c r="D18" s="179"/>
      <c r="E18" s="179"/>
      <c r="F18" s="179"/>
      <c r="G18" s="179"/>
      <c r="H18" s="179"/>
      <c r="I18" s="151"/>
      <c r="J18" s="313"/>
      <c r="K18" s="311"/>
      <c r="L18" s="311"/>
      <c r="M18" s="106"/>
      <c r="N18" s="106"/>
      <c r="O18" s="145" t="str">
        <f t="shared" si="16"/>
        <v/>
      </c>
      <c r="P18" s="174"/>
      <c r="Q18" s="130"/>
      <c r="R18" s="136">
        <f t="shared" si="3"/>
        <v>11</v>
      </c>
      <c r="S18" s="132" t="str">
        <f t="shared" si="0"/>
        <v/>
      </c>
      <c r="T18" s="203" t="str">
        <f ca="1">IF(OR(C18="",申込責任者!$N$28=""),"",申込責任者!$N$28)</f>
        <v/>
      </c>
      <c r="U18" s="107" t="str">
        <f>IF(OR(C18="",申込責任者!$G$29=""),"",申込責任者!$G$29)</f>
        <v/>
      </c>
      <c r="V18" s="113" t="str">
        <f t="shared" si="4"/>
        <v/>
      </c>
      <c r="W18" s="113" t="str">
        <f t="shared" si="5"/>
        <v/>
      </c>
      <c r="X18" s="113" t="str">
        <f t="shared" si="6"/>
        <v/>
      </c>
      <c r="Y18" s="107" t="str">
        <f t="shared" ref="Y18:Y49" si="34">L18&amp;""</f>
        <v/>
      </c>
      <c r="Z18" s="114" t="str">
        <f t="shared" si="28"/>
        <v/>
      </c>
      <c r="AA18" s="220" t="str">
        <f t="shared" si="29"/>
        <v/>
      </c>
      <c r="AB18" s="330" t="str">
        <f t="shared" si="30"/>
        <v/>
      </c>
      <c r="AC18" s="330" t="str">
        <f t="shared" si="31"/>
        <v/>
      </c>
      <c r="AD18" s="330" t="str">
        <f t="shared" si="32"/>
        <v/>
      </c>
      <c r="AE18" s="216">
        <f t="shared" si="33"/>
        <v>0</v>
      </c>
      <c r="AF18" s="216">
        <f t="shared" si="10"/>
        <v>0</v>
      </c>
      <c r="AG18" s="216">
        <f t="shared" ref="AG18:AG81" si="35">AE18+AF18</f>
        <v>0</v>
      </c>
      <c r="AH18" s="146" t="str">
        <f t="shared" si="1"/>
        <v/>
      </c>
      <c r="AI18" s="146" t="str">
        <f t="shared" si="11"/>
        <v/>
      </c>
      <c r="AJ18" s="115" t="str">
        <f t="shared" si="25"/>
        <v/>
      </c>
      <c r="AK18" s="115" t="str">
        <f t="shared" si="26"/>
        <v/>
      </c>
      <c r="AL18" s="146" t="str">
        <f t="shared" si="27"/>
        <v/>
      </c>
      <c r="AM18" s="115" t="str">
        <f t="shared" si="21"/>
        <v/>
      </c>
      <c r="AN18" s="146">
        <f t="shared" si="14"/>
        <v>0</v>
      </c>
      <c r="AO18" s="220">
        <f t="shared" si="22"/>
        <v>0</v>
      </c>
      <c r="AP18" s="221">
        <f t="shared" si="15"/>
        <v>11</v>
      </c>
      <c r="AQ18" s="201"/>
      <c r="AR18" s="113" t="str">
        <f>IF(C18="","","申込責任者："&amp;申込責任者!$N$20)</f>
        <v/>
      </c>
      <c r="AT18" s="204" t="str">
        <f t="shared" si="2"/>
        <v/>
      </c>
      <c r="AV18" s="25" t="s">
        <v>183</v>
      </c>
      <c r="AW18" s="25" t="s">
        <v>185</v>
      </c>
      <c r="AX18" s="25" t="s">
        <v>196</v>
      </c>
    </row>
    <row r="19" spans="1:50" ht="18" customHeight="1">
      <c r="A19" s="301">
        <v>12</v>
      </c>
      <c r="B19" s="148" t="str">
        <f>IF(OR(C19="",G19="",H19=""),"",IF(AN19=0,"",申込責任者!$N$12&amp;"-"&amp;TEXT(A19,"000")&amp;"_"&amp;PROPER(G19)&amp;"_"&amp;PROPER(H19)&amp;".jpg"))</f>
        <v/>
      </c>
      <c r="C19" s="178"/>
      <c r="D19" s="179"/>
      <c r="E19" s="179"/>
      <c r="F19" s="179"/>
      <c r="G19" s="179"/>
      <c r="H19" s="179"/>
      <c r="I19" s="151"/>
      <c r="J19" s="313"/>
      <c r="K19" s="311"/>
      <c r="L19" s="311"/>
      <c r="M19" s="106"/>
      <c r="N19" s="106"/>
      <c r="O19" s="145" t="str">
        <f t="shared" si="16"/>
        <v/>
      </c>
      <c r="P19" s="174"/>
      <c r="Q19" s="130"/>
      <c r="R19" s="136">
        <f t="shared" si="3"/>
        <v>12</v>
      </c>
      <c r="S19" s="132" t="str">
        <f t="shared" si="0"/>
        <v/>
      </c>
      <c r="T19" s="203" t="str">
        <f ca="1">IF(OR(C19="",申込責任者!$N$28=""),"",申込責任者!$N$28)</f>
        <v/>
      </c>
      <c r="U19" s="107" t="str">
        <f>IF(OR(C19="",申込責任者!$G$29=""),"",申込責任者!$G$29)</f>
        <v/>
      </c>
      <c r="V19" s="113" t="str">
        <f t="shared" si="4"/>
        <v/>
      </c>
      <c r="W19" s="113" t="str">
        <f t="shared" si="5"/>
        <v/>
      </c>
      <c r="X19" s="113" t="str">
        <f t="shared" si="6"/>
        <v/>
      </c>
      <c r="Y19" s="107" t="str">
        <f t="shared" si="34"/>
        <v/>
      </c>
      <c r="Z19" s="114" t="str">
        <f t="shared" si="28"/>
        <v/>
      </c>
      <c r="AA19" s="220" t="str">
        <f t="shared" si="29"/>
        <v/>
      </c>
      <c r="AB19" s="330" t="str">
        <f t="shared" si="30"/>
        <v/>
      </c>
      <c r="AC19" s="330" t="str">
        <f t="shared" si="31"/>
        <v/>
      </c>
      <c r="AD19" s="330" t="str">
        <f t="shared" si="32"/>
        <v/>
      </c>
      <c r="AE19" s="216">
        <f t="shared" si="33"/>
        <v>0</v>
      </c>
      <c r="AF19" s="216">
        <f t="shared" si="10"/>
        <v>0</v>
      </c>
      <c r="AG19" s="216">
        <f t="shared" si="35"/>
        <v>0</v>
      </c>
      <c r="AH19" s="146" t="str">
        <f t="shared" si="1"/>
        <v/>
      </c>
      <c r="AI19" s="146" t="str">
        <f t="shared" si="11"/>
        <v/>
      </c>
      <c r="AJ19" s="115" t="str">
        <f t="shared" si="25"/>
        <v/>
      </c>
      <c r="AK19" s="115" t="str">
        <f t="shared" si="26"/>
        <v/>
      </c>
      <c r="AL19" s="146" t="str">
        <f t="shared" si="27"/>
        <v/>
      </c>
      <c r="AM19" s="115" t="str">
        <f t="shared" si="21"/>
        <v/>
      </c>
      <c r="AN19" s="146">
        <f t="shared" si="14"/>
        <v>0</v>
      </c>
      <c r="AO19" s="220">
        <f t="shared" si="22"/>
        <v>0</v>
      </c>
      <c r="AP19" s="221">
        <f t="shared" si="15"/>
        <v>12</v>
      </c>
      <c r="AQ19" s="201"/>
      <c r="AR19" s="113" t="str">
        <f>IF(C19="","","申込責任者："&amp;申込責任者!$N$20)</f>
        <v/>
      </c>
      <c r="AT19" s="204" t="str">
        <f t="shared" si="2"/>
        <v/>
      </c>
      <c r="AV19" s="25" t="s">
        <v>184</v>
      </c>
      <c r="AW19" s="25" t="s">
        <v>186</v>
      </c>
    </row>
    <row r="20" spans="1:50" ht="18" customHeight="1">
      <c r="A20" s="301">
        <v>13</v>
      </c>
      <c r="B20" s="148" t="str">
        <f>IF(OR(C20="",G20="",H20=""),"",IF(AN20=0,"",申込責任者!$N$12&amp;"-"&amp;TEXT(A20,"000")&amp;"_"&amp;PROPER(G20)&amp;"_"&amp;PROPER(H20)&amp;".jpg"))</f>
        <v/>
      </c>
      <c r="C20" s="178"/>
      <c r="D20" s="179"/>
      <c r="E20" s="179"/>
      <c r="F20" s="179"/>
      <c r="G20" s="179"/>
      <c r="H20" s="179"/>
      <c r="I20" s="151"/>
      <c r="J20" s="313"/>
      <c r="K20" s="311"/>
      <c r="L20" s="311"/>
      <c r="M20" s="106"/>
      <c r="N20" s="106"/>
      <c r="O20" s="145" t="str">
        <f t="shared" si="16"/>
        <v/>
      </c>
      <c r="P20" s="174"/>
      <c r="Q20" s="130"/>
      <c r="R20" s="136">
        <f t="shared" si="3"/>
        <v>13</v>
      </c>
      <c r="S20" s="132" t="str">
        <f t="shared" si="0"/>
        <v/>
      </c>
      <c r="T20" s="203" t="str">
        <f ca="1">IF(OR(C20="",申込責任者!$N$28=""),"",申込責任者!$N$28)</f>
        <v/>
      </c>
      <c r="U20" s="107" t="str">
        <f>IF(OR(C20="",申込責任者!$G$29=""),"",申込責任者!$G$29)</f>
        <v/>
      </c>
      <c r="V20" s="113" t="str">
        <f t="shared" si="4"/>
        <v/>
      </c>
      <c r="W20" s="113" t="str">
        <f t="shared" si="5"/>
        <v/>
      </c>
      <c r="X20" s="113" t="str">
        <f t="shared" si="6"/>
        <v/>
      </c>
      <c r="Y20" s="107" t="str">
        <f t="shared" si="34"/>
        <v/>
      </c>
      <c r="Z20" s="114" t="str">
        <f t="shared" si="28"/>
        <v/>
      </c>
      <c r="AA20" s="220" t="str">
        <f t="shared" si="29"/>
        <v/>
      </c>
      <c r="AB20" s="330" t="str">
        <f t="shared" si="30"/>
        <v/>
      </c>
      <c r="AC20" s="330" t="str">
        <f t="shared" si="31"/>
        <v/>
      </c>
      <c r="AD20" s="330" t="str">
        <f t="shared" si="32"/>
        <v/>
      </c>
      <c r="AE20" s="216">
        <f t="shared" si="33"/>
        <v>0</v>
      </c>
      <c r="AF20" s="216">
        <f t="shared" si="10"/>
        <v>0</v>
      </c>
      <c r="AG20" s="216">
        <f t="shared" si="35"/>
        <v>0</v>
      </c>
      <c r="AH20" s="146" t="str">
        <f t="shared" si="1"/>
        <v/>
      </c>
      <c r="AI20" s="146" t="str">
        <f t="shared" si="11"/>
        <v/>
      </c>
      <c r="AJ20" s="115" t="str">
        <f t="shared" si="25"/>
        <v/>
      </c>
      <c r="AK20" s="115" t="str">
        <f t="shared" si="26"/>
        <v/>
      </c>
      <c r="AL20" s="146" t="str">
        <f t="shared" si="27"/>
        <v/>
      </c>
      <c r="AM20" s="115" t="str">
        <f t="shared" si="21"/>
        <v/>
      </c>
      <c r="AN20" s="146">
        <f t="shared" si="14"/>
        <v>0</v>
      </c>
      <c r="AO20" s="220">
        <f t="shared" si="22"/>
        <v>0</v>
      </c>
      <c r="AP20" s="221">
        <f t="shared" si="15"/>
        <v>13</v>
      </c>
      <c r="AQ20" s="201"/>
      <c r="AR20" s="113" t="str">
        <f>IF(C20="","","申込責任者："&amp;申込責任者!$N$20)</f>
        <v/>
      </c>
      <c r="AT20" s="204" t="str">
        <f t="shared" si="2"/>
        <v/>
      </c>
    </row>
    <row r="21" spans="1:50" ht="18" customHeight="1">
      <c r="A21" s="301">
        <v>14</v>
      </c>
      <c r="B21" s="148" t="str">
        <f>IF(OR(C21="",G21="",H21=""),"",IF(AN21=0,"",申込責任者!$N$12&amp;"-"&amp;TEXT(A21,"000")&amp;"_"&amp;PROPER(G21)&amp;"_"&amp;PROPER(H21)&amp;".jpg"))</f>
        <v/>
      </c>
      <c r="C21" s="178"/>
      <c r="D21" s="179"/>
      <c r="E21" s="179"/>
      <c r="F21" s="179"/>
      <c r="G21" s="179"/>
      <c r="H21" s="179"/>
      <c r="I21" s="151"/>
      <c r="J21" s="313"/>
      <c r="K21" s="311"/>
      <c r="L21" s="311"/>
      <c r="M21" s="106"/>
      <c r="N21" s="106"/>
      <c r="O21" s="145" t="str">
        <f t="shared" si="16"/>
        <v/>
      </c>
      <c r="P21" s="174"/>
      <c r="Q21" s="130"/>
      <c r="R21" s="136">
        <f t="shared" si="3"/>
        <v>14</v>
      </c>
      <c r="S21" s="132" t="str">
        <f t="shared" si="0"/>
        <v/>
      </c>
      <c r="T21" s="203" t="str">
        <f ca="1">IF(OR(C21="",申込責任者!$N$28=""),"",申込責任者!$N$28)</f>
        <v/>
      </c>
      <c r="U21" s="107" t="str">
        <f>IF(OR(C21="",申込責任者!$G$29=""),"",申込責任者!$G$29)</f>
        <v/>
      </c>
      <c r="V21" s="113" t="str">
        <f t="shared" si="4"/>
        <v/>
      </c>
      <c r="W21" s="113" t="str">
        <f t="shared" si="5"/>
        <v/>
      </c>
      <c r="X21" s="113" t="str">
        <f t="shared" si="6"/>
        <v/>
      </c>
      <c r="Y21" s="107" t="str">
        <f t="shared" si="34"/>
        <v/>
      </c>
      <c r="Z21" s="114" t="str">
        <f t="shared" si="28"/>
        <v/>
      </c>
      <c r="AA21" s="220" t="str">
        <f t="shared" si="29"/>
        <v/>
      </c>
      <c r="AB21" s="330" t="str">
        <f t="shared" si="30"/>
        <v/>
      </c>
      <c r="AC21" s="330" t="str">
        <f t="shared" si="31"/>
        <v/>
      </c>
      <c r="AD21" s="330" t="str">
        <f t="shared" si="32"/>
        <v/>
      </c>
      <c r="AE21" s="216">
        <f t="shared" si="33"/>
        <v>0</v>
      </c>
      <c r="AF21" s="216">
        <f t="shared" si="10"/>
        <v>0</v>
      </c>
      <c r="AG21" s="216">
        <f t="shared" si="35"/>
        <v>0</v>
      </c>
      <c r="AH21" s="146" t="str">
        <f t="shared" si="1"/>
        <v/>
      </c>
      <c r="AI21" s="146" t="str">
        <f t="shared" si="11"/>
        <v/>
      </c>
      <c r="AJ21" s="115" t="str">
        <f t="shared" si="25"/>
        <v/>
      </c>
      <c r="AK21" s="115" t="str">
        <f t="shared" si="26"/>
        <v/>
      </c>
      <c r="AL21" s="146" t="str">
        <f t="shared" si="27"/>
        <v/>
      </c>
      <c r="AM21" s="115" t="str">
        <f t="shared" si="21"/>
        <v/>
      </c>
      <c r="AN21" s="146">
        <f t="shared" si="14"/>
        <v>0</v>
      </c>
      <c r="AO21" s="220">
        <f t="shared" si="22"/>
        <v>0</v>
      </c>
      <c r="AP21" s="221">
        <f t="shared" si="15"/>
        <v>14</v>
      </c>
      <c r="AQ21" s="201"/>
      <c r="AR21" s="113" t="str">
        <f>IF(C21="","","申込責任者："&amp;申込責任者!$N$20)</f>
        <v/>
      </c>
      <c r="AT21" s="204" t="str">
        <f t="shared" si="2"/>
        <v/>
      </c>
      <c r="AV21" s="108" t="s">
        <v>94</v>
      </c>
    </row>
    <row r="22" spans="1:50" ht="18" customHeight="1">
      <c r="A22" s="301">
        <v>15</v>
      </c>
      <c r="B22" s="148" t="str">
        <f>IF(OR(C22="",G22="",H22=""),"",IF(AN22=0,"",申込責任者!$N$12&amp;"-"&amp;TEXT(A22,"000")&amp;"_"&amp;PROPER(G22)&amp;"_"&amp;PROPER(H22)&amp;".jpg"))</f>
        <v/>
      </c>
      <c r="C22" s="178"/>
      <c r="D22" s="179"/>
      <c r="E22" s="179"/>
      <c r="F22" s="179"/>
      <c r="G22" s="179"/>
      <c r="H22" s="179"/>
      <c r="I22" s="151"/>
      <c r="J22" s="313"/>
      <c r="K22" s="311"/>
      <c r="L22" s="311"/>
      <c r="M22" s="106"/>
      <c r="N22" s="106"/>
      <c r="O22" s="145" t="str">
        <f t="shared" si="16"/>
        <v/>
      </c>
      <c r="P22" s="174"/>
      <c r="Q22" s="130"/>
      <c r="R22" s="136">
        <f t="shared" si="3"/>
        <v>15</v>
      </c>
      <c r="S22" s="132" t="str">
        <f t="shared" si="0"/>
        <v/>
      </c>
      <c r="T22" s="203" t="str">
        <f ca="1">IF(OR(C22="",申込責任者!$N$28=""),"",申込責任者!$N$28)</f>
        <v/>
      </c>
      <c r="U22" s="107" t="str">
        <f>IF(OR(C22="",申込責任者!$G$29=""),"",申込責任者!$G$29)</f>
        <v/>
      </c>
      <c r="V22" s="113" t="str">
        <f t="shared" si="4"/>
        <v/>
      </c>
      <c r="W22" s="113" t="str">
        <f t="shared" si="5"/>
        <v/>
      </c>
      <c r="X22" s="113" t="str">
        <f t="shared" si="6"/>
        <v/>
      </c>
      <c r="Y22" s="107" t="str">
        <f t="shared" si="34"/>
        <v/>
      </c>
      <c r="Z22" s="114" t="str">
        <f t="shared" si="28"/>
        <v/>
      </c>
      <c r="AA22" s="220" t="str">
        <f t="shared" si="29"/>
        <v/>
      </c>
      <c r="AB22" s="330" t="str">
        <f t="shared" si="30"/>
        <v/>
      </c>
      <c r="AC22" s="330" t="str">
        <f t="shared" si="31"/>
        <v/>
      </c>
      <c r="AD22" s="330" t="str">
        <f t="shared" si="32"/>
        <v/>
      </c>
      <c r="AE22" s="216">
        <f t="shared" si="33"/>
        <v>0</v>
      </c>
      <c r="AF22" s="216">
        <f t="shared" si="10"/>
        <v>0</v>
      </c>
      <c r="AG22" s="216">
        <f t="shared" si="35"/>
        <v>0</v>
      </c>
      <c r="AH22" s="146" t="str">
        <f t="shared" si="1"/>
        <v/>
      </c>
      <c r="AI22" s="146" t="str">
        <f t="shared" si="11"/>
        <v/>
      </c>
      <c r="AJ22" s="115" t="str">
        <f t="shared" si="25"/>
        <v/>
      </c>
      <c r="AK22" s="115" t="str">
        <f t="shared" si="26"/>
        <v/>
      </c>
      <c r="AL22" s="146" t="str">
        <f t="shared" si="27"/>
        <v/>
      </c>
      <c r="AM22" s="115" t="str">
        <f t="shared" si="21"/>
        <v/>
      </c>
      <c r="AN22" s="146">
        <f t="shared" si="14"/>
        <v>0</v>
      </c>
      <c r="AO22" s="220">
        <f t="shared" si="22"/>
        <v>0</v>
      </c>
      <c r="AP22" s="221">
        <f t="shared" si="15"/>
        <v>15</v>
      </c>
      <c r="AQ22" s="201"/>
      <c r="AR22" s="113" t="str">
        <f>IF(C22="","","申込責任者："&amp;申込責任者!$N$20)</f>
        <v/>
      </c>
      <c r="AT22" s="204" t="str">
        <f t="shared" si="2"/>
        <v/>
      </c>
      <c r="AV22" s="25" t="s">
        <v>35</v>
      </c>
    </row>
    <row r="23" spans="1:50" ht="18" customHeight="1">
      <c r="A23" s="301">
        <v>16</v>
      </c>
      <c r="B23" s="148" t="str">
        <f>IF(OR(C23="",G23="",H23=""),"",IF(AN23=0,"",申込責任者!$N$12&amp;"-"&amp;TEXT(A23,"000")&amp;"_"&amp;PROPER(G23)&amp;"_"&amp;PROPER(H23)&amp;".jpg"))</f>
        <v/>
      </c>
      <c r="C23" s="178"/>
      <c r="D23" s="179"/>
      <c r="E23" s="179"/>
      <c r="F23" s="179"/>
      <c r="G23" s="179"/>
      <c r="H23" s="179"/>
      <c r="I23" s="151"/>
      <c r="J23" s="313"/>
      <c r="K23" s="311"/>
      <c r="L23" s="311"/>
      <c r="M23" s="106"/>
      <c r="N23" s="106"/>
      <c r="O23" s="145" t="str">
        <f t="shared" si="16"/>
        <v/>
      </c>
      <c r="P23" s="174"/>
      <c r="Q23" s="130"/>
      <c r="R23" s="136">
        <f t="shared" si="3"/>
        <v>16</v>
      </c>
      <c r="S23" s="132" t="str">
        <f t="shared" si="0"/>
        <v/>
      </c>
      <c r="T23" s="203" t="str">
        <f ca="1">IF(OR(C23="",申込責任者!$N$28=""),"",申込責任者!$N$28)</f>
        <v/>
      </c>
      <c r="U23" s="107" t="str">
        <f>IF(OR(C23="",申込責任者!$G$29=""),"",申込責任者!$G$29)</f>
        <v/>
      </c>
      <c r="V23" s="113" t="str">
        <f t="shared" si="4"/>
        <v/>
      </c>
      <c r="W23" s="113" t="str">
        <f t="shared" si="5"/>
        <v/>
      </c>
      <c r="X23" s="113" t="str">
        <f t="shared" si="6"/>
        <v/>
      </c>
      <c r="Y23" s="107" t="str">
        <f t="shared" si="34"/>
        <v/>
      </c>
      <c r="Z23" s="114" t="str">
        <f t="shared" si="28"/>
        <v/>
      </c>
      <c r="AA23" s="220" t="str">
        <f t="shared" si="29"/>
        <v/>
      </c>
      <c r="AB23" s="330" t="str">
        <f t="shared" si="30"/>
        <v/>
      </c>
      <c r="AC23" s="330" t="str">
        <f t="shared" si="31"/>
        <v/>
      </c>
      <c r="AD23" s="330" t="str">
        <f t="shared" si="32"/>
        <v/>
      </c>
      <c r="AE23" s="216">
        <f t="shared" si="33"/>
        <v>0</v>
      </c>
      <c r="AF23" s="216">
        <f t="shared" si="10"/>
        <v>0</v>
      </c>
      <c r="AG23" s="216">
        <f t="shared" si="35"/>
        <v>0</v>
      </c>
      <c r="AH23" s="146" t="str">
        <f t="shared" si="1"/>
        <v/>
      </c>
      <c r="AI23" s="146" t="str">
        <f t="shared" si="11"/>
        <v/>
      </c>
      <c r="AJ23" s="115" t="str">
        <f t="shared" si="25"/>
        <v/>
      </c>
      <c r="AK23" s="115" t="str">
        <f t="shared" si="26"/>
        <v/>
      </c>
      <c r="AL23" s="146" t="str">
        <f t="shared" si="27"/>
        <v/>
      </c>
      <c r="AM23" s="115" t="str">
        <f t="shared" si="21"/>
        <v/>
      </c>
      <c r="AN23" s="146">
        <f t="shared" si="14"/>
        <v>0</v>
      </c>
      <c r="AO23" s="220">
        <f t="shared" si="22"/>
        <v>0</v>
      </c>
      <c r="AP23" s="221">
        <f t="shared" si="15"/>
        <v>16</v>
      </c>
      <c r="AQ23" s="201"/>
      <c r="AR23" s="113" t="str">
        <f>IF(C23="","","申込責任者："&amp;申込責任者!$N$20)</f>
        <v/>
      </c>
      <c r="AT23" s="204" t="str">
        <f t="shared" si="2"/>
        <v/>
      </c>
      <c r="AV23" s="25" t="s">
        <v>98</v>
      </c>
    </row>
    <row r="24" spans="1:50" ht="18" customHeight="1">
      <c r="A24" s="301">
        <v>17</v>
      </c>
      <c r="B24" s="148" t="str">
        <f>IF(OR(C24="",G24="",H24=""),"",IF(AN24=0,"",申込責任者!$N$12&amp;"-"&amp;TEXT(A24,"000")&amp;"_"&amp;PROPER(G24)&amp;"_"&amp;PROPER(H24)&amp;".jpg"))</f>
        <v/>
      </c>
      <c r="C24" s="178"/>
      <c r="D24" s="179"/>
      <c r="E24" s="179"/>
      <c r="F24" s="179"/>
      <c r="G24" s="179"/>
      <c r="H24" s="179"/>
      <c r="I24" s="151"/>
      <c r="J24" s="313"/>
      <c r="K24" s="311"/>
      <c r="L24" s="311"/>
      <c r="M24" s="106"/>
      <c r="N24" s="106"/>
      <c r="O24" s="145" t="str">
        <f t="shared" si="16"/>
        <v/>
      </c>
      <c r="P24" s="174"/>
      <c r="Q24" s="130"/>
      <c r="R24" s="136">
        <f t="shared" si="3"/>
        <v>17</v>
      </c>
      <c r="S24" s="132" t="str">
        <f t="shared" si="0"/>
        <v/>
      </c>
      <c r="T24" s="203" t="str">
        <f ca="1">IF(OR(C24="",申込責任者!$N$28=""),"",申込責任者!$N$28)</f>
        <v/>
      </c>
      <c r="U24" s="107" t="str">
        <f>IF(OR(C24="",申込責任者!$G$29=""),"",申込責任者!$G$29)</f>
        <v/>
      </c>
      <c r="V24" s="113" t="str">
        <f t="shared" si="4"/>
        <v/>
      </c>
      <c r="W24" s="113" t="str">
        <f t="shared" si="5"/>
        <v/>
      </c>
      <c r="X24" s="113" t="str">
        <f t="shared" si="6"/>
        <v/>
      </c>
      <c r="Y24" s="107" t="str">
        <f t="shared" si="34"/>
        <v/>
      </c>
      <c r="Z24" s="114" t="str">
        <f t="shared" si="28"/>
        <v/>
      </c>
      <c r="AA24" s="220" t="str">
        <f t="shared" si="29"/>
        <v/>
      </c>
      <c r="AB24" s="330" t="str">
        <f t="shared" si="30"/>
        <v/>
      </c>
      <c r="AC24" s="330" t="str">
        <f t="shared" si="31"/>
        <v/>
      </c>
      <c r="AD24" s="330" t="str">
        <f t="shared" si="32"/>
        <v/>
      </c>
      <c r="AE24" s="216">
        <f t="shared" si="33"/>
        <v>0</v>
      </c>
      <c r="AF24" s="216">
        <f t="shared" si="10"/>
        <v>0</v>
      </c>
      <c r="AG24" s="216">
        <f t="shared" si="35"/>
        <v>0</v>
      </c>
      <c r="AH24" s="146" t="str">
        <f t="shared" si="1"/>
        <v/>
      </c>
      <c r="AI24" s="146" t="str">
        <f t="shared" si="11"/>
        <v/>
      </c>
      <c r="AJ24" s="115" t="str">
        <f t="shared" si="25"/>
        <v/>
      </c>
      <c r="AK24" s="115" t="str">
        <f t="shared" si="26"/>
        <v/>
      </c>
      <c r="AL24" s="146" t="str">
        <f t="shared" si="27"/>
        <v/>
      </c>
      <c r="AM24" s="115" t="str">
        <f t="shared" si="21"/>
        <v/>
      </c>
      <c r="AN24" s="146">
        <f t="shared" si="14"/>
        <v>0</v>
      </c>
      <c r="AO24" s="220">
        <f t="shared" si="22"/>
        <v>0</v>
      </c>
      <c r="AP24" s="221">
        <f t="shared" si="15"/>
        <v>17</v>
      </c>
      <c r="AQ24" s="201"/>
      <c r="AR24" s="113" t="str">
        <f>IF(C24="","","申込責任者："&amp;申込責任者!$N$20)</f>
        <v/>
      </c>
      <c r="AT24" s="204" t="str">
        <f t="shared" si="2"/>
        <v/>
      </c>
    </row>
    <row r="25" spans="1:50" ht="18" customHeight="1">
      <c r="A25" s="301">
        <v>18</v>
      </c>
      <c r="B25" s="148" t="str">
        <f>IF(OR(C25="",G25="",H25=""),"",IF(AN25=0,"",申込責任者!$N$12&amp;"-"&amp;TEXT(A25,"000")&amp;"_"&amp;PROPER(G25)&amp;"_"&amp;PROPER(H25)&amp;".jpg"))</f>
        <v/>
      </c>
      <c r="C25" s="178"/>
      <c r="D25" s="179"/>
      <c r="E25" s="179"/>
      <c r="F25" s="179"/>
      <c r="G25" s="179"/>
      <c r="H25" s="179"/>
      <c r="I25" s="151"/>
      <c r="J25" s="313"/>
      <c r="K25" s="311"/>
      <c r="L25" s="311"/>
      <c r="M25" s="106"/>
      <c r="N25" s="106"/>
      <c r="O25" s="145" t="str">
        <f t="shared" si="16"/>
        <v/>
      </c>
      <c r="P25" s="174"/>
      <c r="Q25" s="130"/>
      <c r="R25" s="136">
        <f t="shared" si="3"/>
        <v>18</v>
      </c>
      <c r="S25" s="132" t="str">
        <f t="shared" si="0"/>
        <v/>
      </c>
      <c r="T25" s="203" t="str">
        <f ca="1">IF(OR(C25="",申込責任者!$N$28=""),"",申込責任者!$N$28)</f>
        <v/>
      </c>
      <c r="U25" s="107" t="str">
        <f>IF(OR(C25="",申込責任者!$G$29=""),"",申込責任者!$G$29)</f>
        <v/>
      </c>
      <c r="V25" s="113" t="str">
        <f t="shared" si="4"/>
        <v/>
      </c>
      <c r="W25" s="113" t="str">
        <f t="shared" si="5"/>
        <v/>
      </c>
      <c r="X25" s="113" t="str">
        <f t="shared" si="6"/>
        <v/>
      </c>
      <c r="Y25" s="107" t="str">
        <f t="shared" si="34"/>
        <v/>
      </c>
      <c r="Z25" s="114" t="str">
        <f t="shared" si="28"/>
        <v/>
      </c>
      <c r="AA25" s="220" t="str">
        <f t="shared" si="29"/>
        <v/>
      </c>
      <c r="AB25" s="330" t="str">
        <f t="shared" si="30"/>
        <v/>
      </c>
      <c r="AC25" s="330" t="str">
        <f t="shared" si="31"/>
        <v/>
      </c>
      <c r="AD25" s="330" t="str">
        <f t="shared" si="32"/>
        <v/>
      </c>
      <c r="AE25" s="216">
        <f t="shared" si="33"/>
        <v>0</v>
      </c>
      <c r="AF25" s="216">
        <f t="shared" si="10"/>
        <v>0</v>
      </c>
      <c r="AG25" s="216">
        <f t="shared" si="35"/>
        <v>0</v>
      </c>
      <c r="AH25" s="146" t="str">
        <f t="shared" si="1"/>
        <v/>
      </c>
      <c r="AI25" s="146" t="str">
        <f t="shared" si="11"/>
        <v/>
      </c>
      <c r="AJ25" s="115" t="str">
        <f t="shared" si="25"/>
        <v/>
      </c>
      <c r="AK25" s="115" t="str">
        <f t="shared" si="26"/>
        <v/>
      </c>
      <c r="AL25" s="146" t="str">
        <f t="shared" si="27"/>
        <v/>
      </c>
      <c r="AM25" s="115" t="str">
        <f t="shared" si="21"/>
        <v/>
      </c>
      <c r="AN25" s="146">
        <f t="shared" si="14"/>
        <v>0</v>
      </c>
      <c r="AO25" s="220">
        <f t="shared" si="22"/>
        <v>0</v>
      </c>
      <c r="AP25" s="221">
        <f t="shared" si="15"/>
        <v>18</v>
      </c>
      <c r="AQ25" s="201"/>
      <c r="AR25" s="113" t="str">
        <f>IF(C25="","","申込責任者："&amp;申込責任者!$N$20)</f>
        <v/>
      </c>
      <c r="AT25" s="204" t="str">
        <f t="shared" si="2"/>
        <v/>
      </c>
      <c r="AV25" s="108" t="s">
        <v>213</v>
      </c>
    </row>
    <row r="26" spans="1:50" ht="18" customHeight="1">
      <c r="A26" s="301">
        <v>19</v>
      </c>
      <c r="B26" s="148" t="str">
        <f>IF(OR(C26="",G26="",H26=""),"",IF(AN26=0,"",申込責任者!$N$12&amp;"-"&amp;TEXT(A26,"000")&amp;"_"&amp;PROPER(G26)&amp;"_"&amp;PROPER(H26)&amp;".jpg"))</f>
        <v/>
      </c>
      <c r="C26" s="178"/>
      <c r="D26" s="179"/>
      <c r="E26" s="179"/>
      <c r="F26" s="179"/>
      <c r="G26" s="179"/>
      <c r="H26" s="179"/>
      <c r="I26" s="151"/>
      <c r="J26" s="313"/>
      <c r="K26" s="311"/>
      <c r="L26" s="311"/>
      <c r="M26" s="106"/>
      <c r="N26" s="106"/>
      <c r="O26" s="145" t="str">
        <f t="shared" si="16"/>
        <v/>
      </c>
      <c r="P26" s="174"/>
      <c r="Q26" s="130"/>
      <c r="R26" s="136">
        <f t="shared" si="3"/>
        <v>19</v>
      </c>
      <c r="S26" s="132" t="str">
        <f t="shared" si="0"/>
        <v/>
      </c>
      <c r="T26" s="203" t="str">
        <f ca="1">IF(OR(C26="",申込責任者!$N$28=""),"",申込責任者!$N$28)</f>
        <v/>
      </c>
      <c r="U26" s="107" t="str">
        <f>IF(OR(C26="",申込責任者!$G$29=""),"",申込責任者!$G$29)</f>
        <v/>
      </c>
      <c r="V26" s="113" t="str">
        <f t="shared" si="4"/>
        <v/>
      </c>
      <c r="W26" s="113" t="str">
        <f t="shared" si="5"/>
        <v/>
      </c>
      <c r="X26" s="113" t="str">
        <f t="shared" si="6"/>
        <v/>
      </c>
      <c r="Y26" s="107" t="str">
        <f t="shared" si="34"/>
        <v/>
      </c>
      <c r="Z26" s="114" t="str">
        <f t="shared" si="28"/>
        <v/>
      </c>
      <c r="AA26" s="220" t="str">
        <f t="shared" si="29"/>
        <v/>
      </c>
      <c r="AB26" s="330" t="str">
        <f t="shared" si="30"/>
        <v/>
      </c>
      <c r="AC26" s="330" t="str">
        <f t="shared" si="31"/>
        <v/>
      </c>
      <c r="AD26" s="330" t="str">
        <f t="shared" si="32"/>
        <v/>
      </c>
      <c r="AE26" s="216">
        <f t="shared" si="33"/>
        <v>0</v>
      </c>
      <c r="AF26" s="216">
        <f t="shared" si="10"/>
        <v>0</v>
      </c>
      <c r="AG26" s="216">
        <f t="shared" si="35"/>
        <v>0</v>
      </c>
      <c r="AH26" s="146" t="str">
        <f t="shared" si="1"/>
        <v/>
      </c>
      <c r="AI26" s="146" t="str">
        <f t="shared" si="11"/>
        <v/>
      </c>
      <c r="AJ26" s="115" t="str">
        <f t="shared" si="25"/>
        <v/>
      </c>
      <c r="AK26" s="115" t="str">
        <f t="shared" si="26"/>
        <v/>
      </c>
      <c r="AL26" s="146" t="str">
        <f t="shared" si="27"/>
        <v/>
      </c>
      <c r="AM26" s="115" t="str">
        <f t="shared" si="21"/>
        <v/>
      </c>
      <c r="AN26" s="146">
        <f t="shared" si="14"/>
        <v>0</v>
      </c>
      <c r="AO26" s="220">
        <f t="shared" si="22"/>
        <v>0</v>
      </c>
      <c r="AP26" s="221">
        <f t="shared" si="15"/>
        <v>19</v>
      </c>
      <c r="AQ26" s="201"/>
      <c r="AR26" s="113" t="str">
        <f>IF(C26="","","申込責任者："&amp;申込責任者!$N$20)</f>
        <v/>
      </c>
      <c r="AT26" s="204" t="str">
        <f t="shared" si="2"/>
        <v/>
      </c>
      <c r="AV26" s="25" t="s">
        <v>193</v>
      </c>
      <c r="AW26" s="25">
        <v>1.1000000000000001</v>
      </c>
    </row>
    <row r="27" spans="1:50" ht="18" customHeight="1">
      <c r="A27" s="301">
        <v>20</v>
      </c>
      <c r="B27" s="148" t="str">
        <f>IF(OR(C27="",G27="",H27=""),"",IF(AN27=0,"",申込責任者!$N$12&amp;"-"&amp;TEXT(A27,"000")&amp;"_"&amp;PROPER(G27)&amp;"_"&amp;PROPER(H27)&amp;".jpg"))</f>
        <v/>
      </c>
      <c r="C27" s="178"/>
      <c r="D27" s="179"/>
      <c r="E27" s="179"/>
      <c r="F27" s="179"/>
      <c r="G27" s="179"/>
      <c r="H27" s="179"/>
      <c r="I27" s="151"/>
      <c r="J27" s="313"/>
      <c r="K27" s="311"/>
      <c r="L27" s="311"/>
      <c r="M27" s="106"/>
      <c r="N27" s="106"/>
      <c r="O27" s="145" t="str">
        <f t="shared" si="16"/>
        <v/>
      </c>
      <c r="P27" s="174"/>
      <c r="Q27" s="130"/>
      <c r="R27" s="136">
        <f t="shared" si="3"/>
        <v>20</v>
      </c>
      <c r="S27" s="132" t="str">
        <f t="shared" si="0"/>
        <v/>
      </c>
      <c r="T27" s="203" t="str">
        <f ca="1">IF(OR(C27="",申込責任者!$N$28=""),"",申込責任者!$N$28)</f>
        <v/>
      </c>
      <c r="U27" s="107" t="str">
        <f>IF(OR(C27="",申込責任者!$G$29=""),"",申込責任者!$G$29)</f>
        <v/>
      </c>
      <c r="V27" s="113" t="str">
        <f t="shared" si="4"/>
        <v/>
      </c>
      <c r="W27" s="113" t="str">
        <f t="shared" si="5"/>
        <v/>
      </c>
      <c r="X27" s="113" t="str">
        <f t="shared" si="6"/>
        <v/>
      </c>
      <c r="Y27" s="107" t="str">
        <f t="shared" si="34"/>
        <v/>
      </c>
      <c r="Z27" s="114" t="str">
        <f t="shared" si="28"/>
        <v/>
      </c>
      <c r="AA27" s="220" t="str">
        <f t="shared" si="29"/>
        <v/>
      </c>
      <c r="AB27" s="330" t="str">
        <f t="shared" si="30"/>
        <v/>
      </c>
      <c r="AC27" s="330" t="str">
        <f t="shared" si="31"/>
        <v/>
      </c>
      <c r="AD27" s="330" t="str">
        <f t="shared" si="32"/>
        <v/>
      </c>
      <c r="AE27" s="216">
        <f t="shared" si="33"/>
        <v>0</v>
      </c>
      <c r="AF27" s="216">
        <f t="shared" si="10"/>
        <v>0</v>
      </c>
      <c r="AG27" s="216">
        <f t="shared" si="35"/>
        <v>0</v>
      </c>
      <c r="AH27" s="146" t="str">
        <f t="shared" si="1"/>
        <v/>
      </c>
      <c r="AI27" s="146" t="str">
        <f t="shared" si="11"/>
        <v/>
      </c>
      <c r="AJ27" s="115" t="str">
        <f t="shared" si="25"/>
        <v/>
      </c>
      <c r="AK27" s="115" t="str">
        <f t="shared" si="26"/>
        <v/>
      </c>
      <c r="AL27" s="146" t="str">
        <f t="shared" si="27"/>
        <v/>
      </c>
      <c r="AM27" s="115" t="str">
        <f t="shared" si="21"/>
        <v/>
      </c>
      <c r="AN27" s="146">
        <f t="shared" si="14"/>
        <v>0</v>
      </c>
      <c r="AO27" s="220">
        <f t="shared" si="22"/>
        <v>0</v>
      </c>
      <c r="AP27" s="221">
        <f t="shared" si="15"/>
        <v>20</v>
      </c>
      <c r="AQ27" s="201"/>
      <c r="AR27" s="113" t="str">
        <f>IF(C27="","","申込責任者："&amp;申込責任者!$N$20)</f>
        <v/>
      </c>
      <c r="AT27" s="204" t="str">
        <f t="shared" si="2"/>
        <v/>
      </c>
      <c r="AV27" s="25" t="s">
        <v>191</v>
      </c>
      <c r="AW27" s="25">
        <v>20000</v>
      </c>
      <c r="AX27" s="25">
        <f>AW27*$AW$26</f>
        <v>22000</v>
      </c>
    </row>
    <row r="28" spans="1:50" ht="18" customHeight="1">
      <c r="A28" s="301">
        <v>21</v>
      </c>
      <c r="B28" s="148" t="str">
        <f>IF(OR(C28="",G28="",H28=""),"",IF(AN28=0,"",申込責任者!$N$12&amp;"-"&amp;TEXT(A28,"000")&amp;"_"&amp;PROPER(G28)&amp;"_"&amp;PROPER(H28)&amp;".jpg"))</f>
        <v/>
      </c>
      <c r="C28" s="178"/>
      <c r="D28" s="179"/>
      <c r="E28" s="179"/>
      <c r="F28" s="179"/>
      <c r="G28" s="179"/>
      <c r="H28" s="179"/>
      <c r="I28" s="151"/>
      <c r="J28" s="313"/>
      <c r="K28" s="311"/>
      <c r="L28" s="311"/>
      <c r="M28" s="106"/>
      <c r="N28" s="106"/>
      <c r="O28" s="145" t="str">
        <f t="shared" si="16"/>
        <v/>
      </c>
      <c r="P28" s="174"/>
      <c r="Q28" s="130"/>
      <c r="R28" s="136">
        <f t="shared" si="3"/>
        <v>21</v>
      </c>
      <c r="S28" s="132" t="str">
        <f t="shared" si="0"/>
        <v/>
      </c>
      <c r="T28" s="203" t="str">
        <f ca="1">IF(OR(C28="",申込責任者!$N$28=""),"",申込責任者!$N$28)</f>
        <v/>
      </c>
      <c r="U28" s="107" t="str">
        <f>IF(OR(C28="",申込責任者!$G$29=""),"",申込責任者!$G$29)</f>
        <v/>
      </c>
      <c r="V28" s="113" t="str">
        <f t="shared" si="4"/>
        <v/>
      </c>
      <c r="W28" s="113" t="str">
        <f t="shared" si="5"/>
        <v/>
      </c>
      <c r="X28" s="113" t="str">
        <f t="shared" si="6"/>
        <v/>
      </c>
      <c r="Y28" s="107" t="str">
        <f t="shared" si="34"/>
        <v/>
      </c>
      <c r="Z28" s="114" t="str">
        <f t="shared" si="28"/>
        <v/>
      </c>
      <c r="AA28" s="220" t="str">
        <f t="shared" si="29"/>
        <v/>
      </c>
      <c r="AB28" s="330" t="str">
        <f t="shared" si="30"/>
        <v/>
      </c>
      <c r="AC28" s="330" t="str">
        <f t="shared" si="31"/>
        <v/>
      </c>
      <c r="AD28" s="330" t="str">
        <f t="shared" si="32"/>
        <v/>
      </c>
      <c r="AE28" s="216">
        <f t="shared" si="33"/>
        <v>0</v>
      </c>
      <c r="AF28" s="216">
        <f t="shared" si="10"/>
        <v>0</v>
      </c>
      <c r="AG28" s="216">
        <f t="shared" si="35"/>
        <v>0</v>
      </c>
      <c r="AH28" s="146" t="str">
        <f t="shared" si="1"/>
        <v/>
      </c>
      <c r="AI28" s="146" t="str">
        <f t="shared" si="11"/>
        <v/>
      </c>
      <c r="AJ28" s="115" t="str">
        <f t="shared" si="25"/>
        <v/>
      </c>
      <c r="AK28" s="115" t="str">
        <f t="shared" si="26"/>
        <v/>
      </c>
      <c r="AL28" s="146" t="str">
        <f t="shared" si="27"/>
        <v/>
      </c>
      <c r="AM28" s="115" t="str">
        <f t="shared" si="21"/>
        <v/>
      </c>
      <c r="AN28" s="146">
        <f t="shared" si="14"/>
        <v>0</v>
      </c>
      <c r="AO28" s="220">
        <f t="shared" si="22"/>
        <v>0</v>
      </c>
      <c r="AP28" s="221">
        <f t="shared" si="15"/>
        <v>21</v>
      </c>
      <c r="AQ28" s="201"/>
      <c r="AR28" s="113" t="str">
        <f>IF(C28="","","申込責任者："&amp;申込責任者!$N$20)</f>
        <v/>
      </c>
      <c r="AT28" s="204" t="str">
        <f t="shared" si="2"/>
        <v/>
      </c>
      <c r="AV28" s="25" t="s">
        <v>192</v>
      </c>
      <c r="AW28" s="25">
        <v>3000</v>
      </c>
      <c r="AX28" s="25">
        <f>AW28*$AW$26</f>
        <v>3300.0000000000005</v>
      </c>
    </row>
    <row r="29" spans="1:50" ht="18" customHeight="1">
      <c r="A29" s="301">
        <v>22</v>
      </c>
      <c r="B29" s="148" t="str">
        <f>IF(OR(C29="",G29="",H29=""),"",IF(AN29=0,"",申込責任者!$N$12&amp;"-"&amp;TEXT(A29,"000")&amp;"_"&amp;PROPER(G29)&amp;"_"&amp;PROPER(H29)&amp;".jpg"))</f>
        <v/>
      </c>
      <c r="C29" s="178"/>
      <c r="D29" s="179"/>
      <c r="E29" s="179"/>
      <c r="F29" s="179"/>
      <c r="G29" s="179"/>
      <c r="H29" s="179"/>
      <c r="I29" s="151"/>
      <c r="J29" s="313"/>
      <c r="K29" s="311"/>
      <c r="L29" s="311"/>
      <c r="M29" s="106"/>
      <c r="N29" s="106"/>
      <c r="O29" s="145" t="str">
        <f t="shared" si="16"/>
        <v/>
      </c>
      <c r="P29" s="174"/>
      <c r="Q29" s="130"/>
      <c r="R29" s="136">
        <f t="shared" si="3"/>
        <v>22</v>
      </c>
      <c r="S29" s="132" t="str">
        <f t="shared" si="0"/>
        <v/>
      </c>
      <c r="T29" s="203" t="str">
        <f ca="1">IF(OR(C29="",申込責任者!$N$28=""),"",申込責任者!$N$28)</f>
        <v/>
      </c>
      <c r="U29" s="107" t="str">
        <f>IF(OR(C29="",申込責任者!$G$29=""),"",申込責任者!$G$29)</f>
        <v/>
      </c>
      <c r="V29" s="113" t="str">
        <f t="shared" si="4"/>
        <v/>
      </c>
      <c r="W29" s="113" t="str">
        <f t="shared" si="5"/>
        <v/>
      </c>
      <c r="X29" s="113" t="str">
        <f t="shared" si="6"/>
        <v/>
      </c>
      <c r="Y29" s="107" t="str">
        <f t="shared" si="34"/>
        <v/>
      </c>
      <c r="Z29" s="114" t="str">
        <f t="shared" si="28"/>
        <v/>
      </c>
      <c r="AA29" s="220" t="str">
        <f t="shared" si="29"/>
        <v/>
      </c>
      <c r="AB29" s="330" t="str">
        <f t="shared" si="30"/>
        <v/>
      </c>
      <c r="AC29" s="330" t="str">
        <f t="shared" si="31"/>
        <v/>
      </c>
      <c r="AD29" s="330" t="str">
        <f t="shared" si="32"/>
        <v/>
      </c>
      <c r="AE29" s="216">
        <f t="shared" si="33"/>
        <v>0</v>
      </c>
      <c r="AF29" s="216">
        <f t="shared" si="10"/>
        <v>0</v>
      </c>
      <c r="AG29" s="216">
        <f t="shared" si="35"/>
        <v>0</v>
      </c>
      <c r="AH29" s="146" t="str">
        <f t="shared" si="1"/>
        <v/>
      </c>
      <c r="AI29" s="146" t="str">
        <f t="shared" si="11"/>
        <v/>
      </c>
      <c r="AJ29" s="115" t="str">
        <f t="shared" si="25"/>
        <v/>
      </c>
      <c r="AK29" s="115" t="str">
        <f t="shared" si="26"/>
        <v/>
      </c>
      <c r="AL29" s="146" t="str">
        <f t="shared" si="27"/>
        <v/>
      </c>
      <c r="AM29" s="115" t="str">
        <f t="shared" si="21"/>
        <v/>
      </c>
      <c r="AN29" s="146">
        <f t="shared" si="14"/>
        <v>0</v>
      </c>
      <c r="AO29" s="220">
        <f t="shared" si="22"/>
        <v>0</v>
      </c>
      <c r="AP29" s="221">
        <f t="shared" si="15"/>
        <v>22</v>
      </c>
      <c r="AQ29" s="201"/>
      <c r="AR29" s="113" t="str">
        <f>IF(C29="","","申込責任者："&amp;申込責任者!$N$20)</f>
        <v/>
      </c>
      <c r="AT29" s="204" t="str">
        <f t="shared" si="2"/>
        <v/>
      </c>
    </row>
    <row r="30" spans="1:50" ht="18" customHeight="1">
      <c r="A30" s="301">
        <v>23</v>
      </c>
      <c r="B30" s="148" t="str">
        <f>IF(OR(C30="",G30="",H30=""),"",IF(AN30=0,"",申込責任者!$N$12&amp;"-"&amp;TEXT(A30,"000")&amp;"_"&amp;PROPER(G30)&amp;"_"&amp;PROPER(H30)&amp;".jpg"))</f>
        <v/>
      </c>
      <c r="C30" s="178"/>
      <c r="D30" s="179"/>
      <c r="E30" s="179"/>
      <c r="F30" s="179"/>
      <c r="G30" s="179"/>
      <c r="H30" s="179"/>
      <c r="I30" s="151"/>
      <c r="J30" s="313"/>
      <c r="K30" s="311"/>
      <c r="L30" s="311"/>
      <c r="M30" s="106"/>
      <c r="N30" s="106"/>
      <c r="O30" s="145" t="str">
        <f t="shared" si="16"/>
        <v/>
      </c>
      <c r="P30" s="174"/>
      <c r="Q30" s="130"/>
      <c r="R30" s="136">
        <f t="shared" si="3"/>
        <v>23</v>
      </c>
      <c r="S30" s="132" t="str">
        <f t="shared" si="0"/>
        <v/>
      </c>
      <c r="T30" s="203" t="str">
        <f ca="1">IF(OR(C30="",申込責任者!$N$28=""),"",申込責任者!$N$28)</f>
        <v/>
      </c>
      <c r="U30" s="107" t="str">
        <f>IF(OR(C30="",申込責任者!$G$29=""),"",申込責任者!$G$29)</f>
        <v/>
      </c>
      <c r="V30" s="113" t="str">
        <f t="shared" si="4"/>
        <v/>
      </c>
      <c r="W30" s="113" t="str">
        <f t="shared" si="5"/>
        <v/>
      </c>
      <c r="X30" s="113" t="str">
        <f t="shared" si="6"/>
        <v/>
      </c>
      <c r="Y30" s="107" t="str">
        <f t="shared" si="34"/>
        <v/>
      </c>
      <c r="Z30" s="114" t="str">
        <f t="shared" si="28"/>
        <v/>
      </c>
      <c r="AA30" s="220" t="str">
        <f t="shared" si="29"/>
        <v/>
      </c>
      <c r="AB30" s="330" t="str">
        <f t="shared" si="30"/>
        <v/>
      </c>
      <c r="AC30" s="330" t="str">
        <f t="shared" si="31"/>
        <v/>
      </c>
      <c r="AD30" s="330" t="str">
        <f t="shared" si="32"/>
        <v/>
      </c>
      <c r="AE30" s="216">
        <f t="shared" si="33"/>
        <v>0</v>
      </c>
      <c r="AF30" s="216">
        <f t="shared" si="10"/>
        <v>0</v>
      </c>
      <c r="AG30" s="216">
        <f t="shared" si="35"/>
        <v>0</v>
      </c>
      <c r="AH30" s="146" t="str">
        <f t="shared" si="1"/>
        <v/>
      </c>
      <c r="AI30" s="146" t="str">
        <f t="shared" si="11"/>
        <v/>
      </c>
      <c r="AJ30" s="115" t="str">
        <f t="shared" si="25"/>
        <v/>
      </c>
      <c r="AK30" s="115" t="str">
        <f t="shared" si="26"/>
        <v/>
      </c>
      <c r="AL30" s="146" t="str">
        <f t="shared" si="27"/>
        <v/>
      </c>
      <c r="AM30" s="115" t="str">
        <f t="shared" si="21"/>
        <v/>
      </c>
      <c r="AN30" s="146">
        <f t="shared" si="14"/>
        <v>0</v>
      </c>
      <c r="AO30" s="220">
        <f t="shared" si="22"/>
        <v>0</v>
      </c>
      <c r="AP30" s="221">
        <f t="shared" si="15"/>
        <v>23</v>
      </c>
      <c r="AQ30" s="201"/>
      <c r="AR30" s="113" t="str">
        <f>IF(C30="","","申込責任者："&amp;申込責任者!$N$20)</f>
        <v/>
      </c>
      <c r="AT30" s="204" t="str">
        <f t="shared" si="2"/>
        <v/>
      </c>
    </row>
    <row r="31" spans="1:50" ht="18" customHeight="1">
      <c r="A31" s="301">
        <v>24</v>
      </c>
      <c r="B31" s="148" t="str">
        <f>IF(OR(C31="",G31="",H31=""),"",IF(AN31=0,"",申込責任者!$N$12&amp;"-"&amp;TEXT(A31,"000")&amp;"_"&amp;PROPER(G31)&amp;"_"&amp;PROPER(H31)&amp;".jpg"))</f>
        <v/>
      </c>
      <c r="C31" s="178"/>
      <c r="D31" s="179"/>
      <c r="E31" s="179"/>
      <c r="F31" s="179"/>
      <c r="G31" s="179"/>
      <c r="H31" s="179"/>
      <c r="I31" s="151"/>
      <c r="J31" s="313"/>
      <c r="K31" s="311"/>
      <c r="L31" s="311"/>
      <c r="M31" s="106"/>
      <c r="N31" s="106"/>
      <c r="O31" s="145" t="str">
        <f t="shared" si="16"/>
        <v/>
      </c>
      <c r="P31" s="174"/>
      <c r="Q31" s="130"/>
      <c r="R31" s="136">
        <f t="shared" si="3"/>
        <v>24</v>
      </c>
      <c r="S31" s="132" t="str">
        <f t="shared" si="0"/>
        <v/>
      </c>
      <c r="T31" s="203" t="str">
        <f ca="1">IF(OR(C31="",申込責任者!$N$28=""),"",申込責任者!$N$28)</f>
        <v/>
      </c>
      <c r="U31" s="107" t="str">
        <f>IF(OR(C31="",申込責任者!$G$29=""),"",申込責任者!$G$29)</f>
        <v/>
      </c>
      <c r="V31" s="113" t="str">
        <f t="shared" si="4"/>
        <v/>
      </c>
      <c r="W31" s="113" t="str">
        <f t="shared" si="5"/>
        <v/>
      </c>
      <c r="X31" s="113" t="str">
        <f t="shared" si="6"/>
        <v/>
      </c>
      <c r="Y31" s="107" t="str">
        <f t="shared" si="34"/>
        <v/>
      </c>
      <c r="Z31" s="114" t="str">
        <f t="shared" si="28"/>
        <v/>
      </c>
      <c r="AA31" s="220" t="str">
        <f t="shared" si="29"/>
        <v/>
      </c>
      <c r="AB31" s="330" t="str">
        <f t="shared" si="30"/>
        <v/>
      </c>
      <c r="AC31" s="330" t="str">
        <f t="shared" si="31"/>
        <v/>
      </c>
      <c r="AD31" s="330" t="str">
        <f t="shared" si="32"/>
        <v/>
      </c>
      <c r="AE31" s="216">
        <f t="shared" si="33"/>
        <v>0</v>
      </c>
      <c r="AF31" s="216">
        <f t="shared" si="10"/>
        <v>0</v>
      </c>
      <c r="AG31" s="216">
        <f t="shared" si="35"/>
        <v>0</v>
      </c>
      <c r="AH31" s="146" t="str">
        <f t="shared" si="1"/>
        <v/>
      </c>
      <c r="AI31" s="146" t="str">
        <f t="shared" si="11"/>
        <v/>
      </c>
      <c r="AJ31" s="115" t="str">
        <f t="shared" si="25"/>
        <v/>
      </c>
      <c r="AK31" s="115" t="str">
        <f t="shared" si="26"/>
        <v/>
      </c>
      <c r="AL31" s="146" t="str">
        <f t="shared" si="27"/>
        <v/>
      </c>
      <c r="AM31" s="115" t="str">
        <f t="shared" si="21"/>
        <v/>
      </c>
      <c r="AN31" s="146">
        <f t="shared" si="14"/>
        <v>0</v>
      </c>
      <c r="AO31" s="220">
        <f t="shared" si="22"/>
        <v>0</v>
      </c>
      <c r="AP31" s="221">
        <f t="shared" si="15"/>
        <v>24</v>
      </c>
      <c r="AQ31" s="201"/>
      <c r="AR31" s="113" t="str">
        <f>IF(C31="","","申込責任者："&amp;申込責任者!$N$20)</f>
        <v/>
      </c>
      <c r="AT31" s="204" t="str">
        <f t="shared" si="2"/>
        <v/>
      </c>
    </row>
    <row r="32" spans="1:50" ht="18" customHeight="1">
      <c r="A32" s="301">
        <v>25</v>
      </c>
      <c r="B32" s="148" t="str">
        <f>IF(OR(C32="",G32="",H32=""),"",IF(AN32=0,"",申込責任者!$N$12&amp;"-"&amp;TEXT(A32,"000")&amp;"_"&amp;PROPER(G32)&amp;"_"&amp;PROPER(H32)&amp;".jpg"))</f>
        <v/>
      </c>
      <c r="C32" s="178"/>
      <c r="D32" s="179"/>
      <c r="E32" s="179"/>
      <c r="F32" s="179"/>
      <c r="G32" s="179"/>
      <c r="H32" s="179"/>
      <c r="I32" s="151"/>
      <c r="J32" s="313"/>
      <c r="K32" s="311"/>
      <c r="L32" s="311"/>
      <c r="M32" s="106"/>
      <c r="N32" s="106"/>
      <c r="O32" s="145" t="str">
        <f t="shared" si="16"/>
        <v/>
      </c>
      <c r="P32" s="174"/>
      <c r="Q32" s="130"/>
      <c r="R32" s="136">
        <f t="shared" si="3"/>
        <v>25</v>
      </c>
      <c r="S32" s="132" t="str">
        <f t="shared" si="0"/>
        <v/>
      </c>
      <c r="T32" s="203" t="str">
        <f ca="1">IF(OR(C32="",申込責任者!$N$28=""),"",申込責任者!$N$28)</f>
        <v/>
      </c>
      <c r="U32" s="107" t="str">
        <f>IF(OR(C32="",申込責任者!$G$29=""),"",申込責任者!$G$29)</f>
        <v/>
      </c>
      <c r="V32" s="113" t="str">
        <f t="shared" si="4"/>
        <v/>
      </c>
      <c r="W32" s="113" t="str">
        <f t="shared" si="5"/>
        <v/>
      </c>
      <c r="X32" s="113" t="str">
        <f t="shared" si="6"/>
        <v/>
      </c>
      <c r="Y32" s="107" t="str">
        <f t="shared" si="34"/>
        <v/>
      </c>
      <c r="Z32" s="114" t="str">
        <f t="shared" si="28"/>
        <v/>
      </c>
      <c r="AA32" s="220" t="str">
        <f t="shared" si="29"/>
        <v/>
      </c>
      <c r="AB32" s="330" t="str">
        <f t="shared" si="30"/>
        <v/>
      </c>
      <c r="AC32" s="330" t="str">
        <f t="shared" si="31"/>
        <v/>
      </c>
      <c r="AD32" s="330" t="str">
        <f t="shared" si="32"/>
        <v/>
      </c>
      <c r="AE32" s="216">
        <f t="shared" si="33"/>
        <v>0</v>
      </c>
      <c r="AF32" s="216">
        <f t="shared" si="10"/>
        <v>0</v>
      </c>
      <c r="AG32" s="216">
        <f t="shared" si="35"/>
        <v>0</v>
      </c>
      <c r="AH32" s="146" t="str">
        <f t="shared" si="1"/>
        <v/>
      </c>
      <c r="AI32" s="146" t="str">
        <f t="shared" si="11"/>
        <v/>
      </c>
      <c r="AJ32" s="115" t="str">
        <f t="shared" si="25"/>
        <v/>
      </c>
      <c r="AK32" s="115" t="str">
        <f t="shared" si="26"/>
        <v/>
      </c>
      <c r="AL32" s="146" t="str">
        <f t="shared" si="27"/>
        <v/>
      </c>
      <c r="AM32" s="115" t="str">
        <f t="shared" si="21"/>
        <v/>
      </c>
      <c r="AN32" s="146">
        <f t="shared" si="14"/>
        <v>0</v>
      </c>
      <c r="AO32" s="220">
        <f t="shared" si="22"/>
        <v>0</v>
      </c>
      <c r="AP32" s="221">
        <f t="shared" si="15"/>
        <v>25</v>
      </c>
      <c r="AQ32" s="201"/>
      <c r="AR32" s="113" t="str">
        <f>IF(C32="","","申込責任者："&amp;申込責任者!$N$20)</f>
        <v/>
      </c>
      <c r="AT32" s="204" t="str">
        <f t="shared" si="2"/>
        <v/>
      </c>
    </row>
    <row r="33" spans="1:100" ht="18" customHeight="1">
      <c r="A33" s="301">
        <v>26</v>
      </c>
      <c r="B33" s="148" t="str">
        <f>IF(OR(C33="",G33="",H33=""),"",IF(AN33=0,"",申込責任者!$N$12&amp;"-"&amp;TEXT(A33,"000")&amp;"_"&amp;PROPER(G33)&amp;"_"&amp;PROPER(H33)&amp;".jpg"))</f>
        <v/>
      </c>
      <c r="C33" s="178"/>
      <c r="D33" s="179"/>
      <c r="E33" s="179"/>
      <c r="F33" s="179"/>
      <c r="G33" s="179"/>
      <c r="H33" s="179"/>
      <c r="I33" s="151"/>
      <c r="J33" s="313"/>
      <c r="K33" s="311"/>
      <c r="L33" s="311"/>
      <c r="M33" s="106"/>
      <c r="N33" s="106"/>
      <c r="O33" s="145" t="str">
        <f t="shared" si="16"/>
        <v/>
      </c>
      <c r="P33" s="174"/>
      <c r="Q33" s="130"/>
      <c r="R33" s="136">
        <f t="shared" si="3"/>
        <v>26</v>
      </c>
      <c r="S33" s="132" t="str">
        <f t="shared" si="0"/>
        <v/>
      </c>
      <c r="T33" s="203" t="str">
        <f ca="1">IF(OR(C33="",申込責任者!$N$28=""),"",申込責任者!$N$28)</f>
        <v/>
      </c>
      <c r="U33" s="107" t="str">
        <f>IF(OR(C33="",申込責任者!$G$29=""),"",申込責任者!$G$29)</f>
        <v/>
      </c>
      <c r="V33" s="113" t="str">
        <f t="shared" si="4"/>
        <v/>
      </c>
      <c r="W33" s="113" t="str">
        <f t="shared" si="5"/>
        <v/>
      </c>
      <c r="X33" s="113" t="str">
        <f t="shared" si="6"/>
        <v/>
      </c>
      <c r="Y33" s="107" t="str">
        <f t="shared" si="34"/>
        <v/>
      </c>
      <c r="Z33" s="114" t="str">
        <f t="shared" si="28"/>
        <v/>
      </c>
      <c r="AA33" s="220" t="str">
        <f t="shared" si="29"/>
        <v/>
      </c>
      <c r="AB33" s="330" t="str">
        <f t="shared" si="30"/>
        <v/>
      </c>
      <c r="AC33" s="330" t="str">
        <f t="shared" si="31"/>
        <v/>
      </c>
      <c r="AD33" s="330" t="str">
        <f t="shared" si="32"/>
        <v/>
      </c>
      <c r="AE33" s="216">
        <f t="shared" si="33"/>
        <v>0</v>
      </c>
      <c r="AF33" s="216">
        <f t="shared" si="10"/>
        <v>0</v>
      </c>
      <c r="AG33" s="216">
        <f t="shared" si="35"/>
        <v>0</v>
      </c>
      <c r="AH33" s="146" t="str">
        <f t="shared" si="1"/>
        <v/>
      </c>
      <c r="AI33" s="146" t="str">
        <f t="shared" si="11"/>
        <v/>
      </c>
      <c r="AJ33" s="115" t="str">
        <f t="shared" si="25"/>
        <v/>
      </c>
      <c r="AK33" s="115" t="str">
        <f t="shared" si="26"/>
        <v/>
      </c>
      <c r="AL33" s="146" t="str">
        <f t="shared" si="27"/>
        <v/>
      </c>
      <c r="AM33" s="115" t="str">
        <f t="shared" si="21"/>
        <v/>
      </c>
      <c r="AN33" s="146">
        <f t="shared" si="14"/>
        <v>0</v>
      </c>
      <c r="AO33" s="220">
        <f t="shared" si="22"/>
        <v>0</v>
      </c>
      <c r="AP33" s="221">
        <f t="shared" si="15"/>
        <v>26</v>
      </c>
      <c r="AQ33" s="201"/>
      <c r="AR33" s="113" t="str">
        <f>IF(C33="","","申込責任者："&amp;申込責任者!$N$20)</f>
        <v/>
      </c>
      <c r="AT33" s="204" t="str">
        <f t="shared" si="2"/>
        <v/>
      </c>
      <c r="CV33" s="16"/>
    </row>
    <row r="34" spans="1:100" ht="18" customHeight="1">
      <c r="A34" s="301">
        <v>27</v>
      </c>
      <c r="B34" s="148" t="str">
        <f>IF(OR(C34="",G34="",H34=""),"",IF(AN34=0,"",申込責任者!$N$12&amp;"-"&amp;TEXT(A34,"000")&amp;"_"&amp;PROPER(G34)&amp;"_"&amp;PROPER(H34)&amp;".jpg"))</f>
        <v/>
      </c>
      <c r="C34" s="178"/>
      <c r="D34" s="179"/>
      <c r="E34" s="179"/>
      <c r="F34" s="179"/>
      <c r="G34" s="179"/>
      <c r="H34" s="179"/>
      <c r="I34" s="151"/>
      <c r="J34" s="313"/>
      <c r="K34" s="311"/>
      <c r="L34" s="311"/>
      <c r="M34" s="106"/>
      <c r="N34" s="106"/>
      <c r="O34" s="145" t="str">
        <f t="shared" si="16"/>
        <v/>
      </c>
      <c r="P34" s="174"/>
      <c r="Q34" s="130"/>
      <c r="R34" s="136">
        <f t="shared" si="3"/>
        <v>27</v>
      </c>
      <c r="S34" s="132" t="str">
        <f t="shared" si="0"/>
        <v/>
      </c>
      <c r="T34" s="203" t="str">
        <f ca="1">IF(OR(C34="",申込責任者!$N$28=""),"",申込責任者!$N$28)</f>
        <v/>
      </c>
      <c r="U34" s="107" t="str">
        <f>IF(OR(C34="",申込責任者!$G$29=""),"",申込責任者!$G$29)</f>
        <v/>
      </c>
      <c r="V34" s="113" t="str">
        <f t="shared" si="4"/>
        <v/>
      </c>
      <c r="W34" s="113" t="str">
        <f t="shared" si="5"/>
        <v/>
      </c>
      <c r="X34" s="113" t="str">
        <f t="shared" si="6"/>
        <v/>
      </c>
      <c r="Y34" s="107" t="str">
        <f t="shared" si="34"/>
        <v/>
      </c>
      <c r="Z34" s="114" t="str">
        <f t="shared" si="28"/>
        <v/>
      </c>
      <c r="AA34" s="220" t="str">
        <f t="shared" si="29"/>
        <v/>
      </c>
      <c r="AB34" s="330" t="str">
        <f t="shared" si="30"/>
        <v/>
      </c>
      <c r="AC34" s="330" t="str">
        <f t="shared" si="31"/>
        <v/>
      </c>
      <c r="AD34" s="330" t="str">
        <f t="shared" si="32"/>
        <v/>
      </c>
      <c r="AE34" s="216">
        <f t="shared" si="33"/>
        <v>0</v>
      </c>
      <c r="AF34" s="216">
        <f t="shared" si="10"/>
        <v>0</v>
      </c>
      <c r="AG34" s="216">
        <f t="shared" si="35"/>
        <v>0</v>
      </c>
      <c r="AH34" s="146" t="str">
        <f t="shared" si="1"/>
        <v/>
      </c>
      <c r="AI34" s="146" t="str">
        <f t="shared" si="11"/>
        <v/>
      </c>
      <c r="AJ34" s="115" t="str">
        <f t="shared" si="25"/>
        <v/>
      </c>
      <c r="AK34" s="115" t="str">
        <f t="shared" si="26"/>
        <v/>
      </c>
      <c r="AL34" s="146" t="str">
        <f t="shared" si="27"/>
        <v/>
      </c>
      <c r="AM34" s="115" t="str">
        <f t="shared" si="21"/>
        <v/>
      </c>
      <c r="AN34" s="146">
        <f t="shared" si="14"/>
        <v>0</v>
      </c>
      <c r="AO34" s="220">
        <f t="shared" si="22"/>
        <v>0</v>
      </c>
      <c r="AP34" s="221">
        <f t="shared" si="15"/>
        <v>27</v>
      </c>
      <c r="AQ34" s="201"/>
      <c r="AR34" s="113" t="str">
        <f>IF(C34="","","申込責任者："&amp;申込責任者!$N$20)</f>
        <v/>
      </c>
      <c r="AT34" s="204" t="str">
        <f t="shared" si="2"/>
        <v/>
      </c>
      <c r="CV34" s="16"/>
    </row>
    <row r="35" spans="1:100" ht="18" customHeight="1">
      <c r="A35" s="301">
        <v>28</v>
      </c>
      <c r="B35" s="148" t="str">
        <f>IF(OR(C35="",G35="",H35=""),"",IF(AN35=0,"",申込責任者!$N$12&amp;"-"&amp;TEXT(A35,"000")&amp;"_"&amp;PROPER(G35)&amp;"_"&amp;PROPER(H35)&amp;".jpg"))</f>
        <v/>
      </c>
      <c r="C35" s="178"/>
      <c r="D35" s="179"/>
      <c r="E35" s="179"/>
      <c r="F35" s="179"/>
      <c r="G35" s="179"/>
      <c r="H35" s="179"/>
      <c r="I35" s="151"/>
      <c r="J35" s="313"/>
      <c r="K35" s="311"/>
      <c r="L35" s="311"/>
      <c r="M35" s="106"/>
      <c r="N35" s="106"/>
      <c r="O35" s="145" t="str">
        <f t="shared" si="16"/>
        <v/>
      </c>
      <c r="P35" s="174"/>
      <c r="Q35" s="130"/>
      <c r="R35" s="136">
        <f t="shared" si="3"/>
        <v>28</v>
      </c>
      <c r="S35" s="132" t="str">
        <f t="shared" si="0"/>
        <v/>
      </c>
      <c r="T35" s="203" t="str">
        <f ca="1">IF(OR(C35="",申込責任者!$N$28=""),"",申込責任者!$N$28)</f>
        <v/>
      </c>
      <c r="U35" s="107" t="str">
        <f>IF(OR(C35="",申込責任者!$G$29=""),"",申込責任者!$G$29)</f>
        <v/>
      </c>
      <c r="V35" s="113" t="str">
        <f t="shared" si="4"/>
        <v/>
      </c>
      <c r="W35" s="113" t="str">
        <f t="shared" si="5"/>
        <v/>
      </c>
      <c r="X35" s="113" t="str">
        <f t="shared" si="6"/>
        <v/>
      </c>
      <c r="Y35" s="107" t="str">
        <f t="shared" si="34"/>
        <v/>
      </c>
      <c r="Z35" s="114" t="str">
        <f t="shared" si="28"/>
        <v/>
      </c>
      <c r="AA35" s="220" t="str">
        <f t="shared" si="29"/>
        <v/>
      </c>
      <c r="AB35" s="330" t="str">
        <f t="shared" si="30"/>
        <v/>
      </c>
      <c r="AC35" s="330" t="str">
        <f t="shared" si="31"/>
        <v/>
      </c>
      <c r="AD35" s="330" t="str">
        <f t="shared" si="32"/>
        <v/>
      </c>
      <c r="AE35" s="216">
        <f t="shared" si="33"/>
        <v>0</v>
      </c>
      <c r="AF35" s="216">
        <f t="shared" si="10"/>
        <v>0</v>
      </c>
      <c r="AG35" s="216">
        <f t="shared" si="35"/>
        <v>0</v>
      </c>
      <c r="AH35" s="146" t="str">
        <f t="shared" si="1"/>
        <v/>
      </c>
      <c r="AI35" s="146" t="str">
        <f t="shared" si="11"/>
        <v/>
      </c>
      <c r="AJ35" s="115" t="str">
        <f t="shared" si="25"/>
        <v/>
      </c>
      <c r="AK35" s="115" t="str">
        <f t="shared" si="26"/>
        <v/>
      </c>
      <c r="AL35" s="146" t="str">
        <f t="shared" si="27"/>
        <v/>
      </c>
      <c r="AM35" s="115" t="str">
        <f t="shared" si="21"/>
        <v/>
      </c>
      <c r="AN35" s="146">
        <f t="shared" si="14"/>
        <v>0</v>
      </c>
      <c r="AO35" s="220">
        <f t="shared" si="22"/>
        <v>0</v>
      </c>
      <c r="AP35" s="221">
        <f t="shared" si="15"/>
        <v>28</v>
      </c>
      <c r="AQ35" s="201"/>
      <c r="AR35" s="113" t="str">
        <f>IF(C35="","","申込責任者："&amp;申込責任者!$N$20)</f>
        <v/>
      </c>
      <c r="AT35" s="204" t="str">
        <f t="shared" si="2"/>
        <v/>
      </c>
      <c r="CV35" s="16"/>
    </row>
    <row r="36" spans="1:100" ht="18" customHeight="1">
      <c r="A36" s="301">
        <v>29</v>
      </c>
      <c r="B36" s="148" t="str">
        <f>IF(OR(C36="",G36="",H36=""),"",IF(AN36=0,"",申込責任者!$N$12&amp;"-"&amp;TEXT(A36,"000")&amp;"_"&amp;PROPER(G36)&amp;"_"&amp;PROPER(H36)&amp;".jpg"))</f>
        <v/>
      </c>
      <c r="C36" s="178"/>
      <c r="D36" s="179"/>
      <c r="E36" s="179"/>
      <c r="F36" s="179"/>
      <c r="G36" s="179"/>
      <c r="H36" s="179"/>
      <c r="I36" s="151"/>
      <c r="J36" s="313"/>
      <c r="K36" s="311"/>
      <c r="L36" s="311"/>
      <c r="M36" s="106"/>
      <c r="N36" s="106"/>
      <c r="O36" s="145" t="str">
        <f t="shared" si="16"/>
        <v/>
      </c>
      <c r="P36" s="174"/>
      <c r="Q36" s="130"/>
      <c r="R36" s="136">
        <f t="shared" si="3"/>
        <v>29</v>
      </c>
      <c r="S36" s="132" t="str">
        <f t="shared" si="0"/>
        <v/>
      </c>
      <c r="T36" s="203" t="str">
        <f ca="1">IF(OR(C36="",申込責任者!$N$28=""),"",申込責任者!$N$28)</f>
        <v/>
      </c>
      <c r="U36" s="107" t="str">
        <f>IF(OR(C36="",申込責任者!$G$29=""),"",申込責任者!$G$29)</f>
        <v/>
      </c>
      <c r="V36" s="113" t="str">
        <f t="shared" si="4"/>
        <v/>
      </c>
      <c r="W36" s="113" t="str">
        <f t="shared" si="5"/>
        <v/>
      </c>
      <c r="X36" s="113" t="str">
        <f t="shared" si="6"/>
        <v/>
      </c>
      <c r="Y36" s="107" t="str">
        <f t="shared" si="34"/>
        <v/>
      </c>
      <c r="Z36" s="114" t="str">
        <f t="shared" si="28"/>
        <v/>
      </c>
      <c r="AA36" s="220" t="str">
        <f t="shared" si="29"/>
        <v/>
      </c>
      <c r="AB36" s="330" t="str">
        <f t="shared" si="30"/>
        <v/>
      </c>
      <c r="AC36" s="330" t="str">
        <f t="shared" si="31"/>
        <v/>
      </c>
      <c r="AD36" s="330" t="str">
        <f t="shared" si="32"/>
        <v/>
      </c>
      <c r="AE36" s="216">
        <f t="shared" si="33"/>
        <v>0</v>
      </c>
      <c r="AF36" s="216">
        <f t="shared" si="10"/>
        <v>0</v>
      </c>
      <c r="AG36" s="216">
        <f t="shared" si="35"/>
        <v>0</v>
      </c>
      <c r="AH36" s="146" t="str">
        <f t="shared" si="1"/>
        <v/>
      </c>
      <c r="AI36" s="146" t="str">
        <f t="shared" si="11"/>
        <v/>
      </c>
      <c r="AJ36" s="115" t="str">
        <f t="shared" si="25"/>
        <v/>
      </c>
      <c r="AK36" s="115" t="str">
        <f t="shared" si="26"/>
        <v/>
      </c>
      <c r="AL36" s="146" t="str">
        <f t="shared" si="27"/>
        <v/>
      </c>
      <c r="AM36" s="115" t="str">
        <f t="shared" si="21"/>
        <v/>
      </c>
      <c r="AN36" s="146">
        <f t="shared" si="14"/>
        <v>0</v>
      </c>
      <c r="AO36" s="220">
        <f t="shared" si="22"/>
        <v>0</v>
      </c>
      <c r="AP36" s="221">
        <f t="shared" si="15"/>
        <v>29</v>
      </c>
      <c r="AQ36" s="201"/>
      <c r="AR36" s="113" t="str">
        <f>IF(C36="","","申込責任者："&amp;申込責任者!$N$20)</f>
        <v/>
      </c>
      <c r="AT36" s="204" t="str">
        <f t="shared" si="2"/>
        <v/>
      </c>
      <c r="CV36" s="16"/>
    </row>
    <row r="37" spans="1:100" ht="18" customHeight="1">
      <c r="A37" s="301">
        <v>30</v>
      </c>
      <c r="B37" s="148" t="str">
        <f>IF(OR(C37="",G37="",H37=""),"",IF(AN37=0,"",申込責任者!$N$12&amp;"-"&amp;TEXT(A37,"000")&amp;"_"&amp;PROPER(G37)&amp;"_"&amp;PROPER(H37)&amp;".jpg"))</f>
        <v/>
      </c>
      <c r="C37" s="178"/>
      <c r="D37" s="179"/>
      <c r="E37" s="179"/>
      <c r="F37" s="179"/>
      <c r="G37" s="179"/>
      <c r="H37" s="179"/>
      <c r="I37" s="151"/>
      <c r="J37" s="313"/>
      <c r="K37" s="311"/>
      <c r="L37" s="311"/>
      <c r="M37" s="106"/>
      <c r="N37" s="106"/>
      <c r="O37" s="145" t="str">
        <f t="shared" si="16"/>
        <v/>
      </c>
      <c r="P37" s="174"/>
      <c r="Q37" s="130"/>
      <c r="R37" s="136">
        <f t="shared" si="3"/>
        <v>30</v>
      </c>
      <c r="S37" s="132" t="str">
        <f t="shared" si="0"/>
        <v/>
      </c>
      <c r="T37" s="203" t="str">
        <f ca="1">IF(OR(C37="",申込責任者!$N$28=""),"",申込責任者!$N$28)</f>
        <v/>
      </c>
      <c r="U37" s="107" t="str">
        <f>IF(OR(C37="",申込責任者!$G$29=""),"",申込責任者!$G$29)</f>
        <v/>
      </c>
      <c r="V37" s="113" t="str">
        <f t="shared" si="4"/>
        <v/>
      </c>
      <c r="W37" s="113" t="str">
        <f t="shared" si="5"/>
        <v/>
      </c>
      <c r="X37" s="113" t="str">
        <f t="shared" si="6"/>
        <v/>
      </c>
      <c r="Y37" s="107" t="str">
        <f t="shared" si="34"/>
        <v/>
      </c>
      <c r="Z37" s="114" t="str">
        <f t="shared" si="28"/>
        <v/>
      </c>
      <c r="AA37" s="220" t="str">
        <f t="shared" si="29"/>
        <v/>
      </c>
      <c r="AB37" s="330" t="str">
        <f t="shared" si="30"/>
        <v/>
      </c>
      <c r="AC37" s="330" t="str">
        <f t="shared" si="31"/>
        <v/>
      </c>
      <c r="AD37" s="330" t="str">
        <f t="shared" si="32"/>
        <v/>
      </c>
      <c r="AE37" s="216">
        <f t="shared" si="33"/>
        <v>0</v>
      </c>
      <c r="AF37" s="216">
        <f t="shared" si="10"/>
        <v>0</v>
      </c>
      <c r="AG37" s="216">
        <f t="shared" si="35"/>
        <v>0</v>
      </c>
      <c r="AH37" s="146" t="str">
        <f t="shared" si="1"/>
        <v/>
      </c>
      <c r="AI37" s="146" t="str">
        <f t="shared" si="11"/>
        <v/>
      </c>
      <c r="AJ37" s="115" t="str">
        <f t="shared" si="25"/>
        <v/>
      </c>
      <c r="AK37" s="115" t="str">
        <f t="shared" si="26"/>
        <v/>
      </c>
      <c r="AL37" s="146" t="str">
        <f t="shared" si="27"/>
        <v/>
      </c>
      <c r="AM37" s="115" t="str">
        <f t="shared" si="21"/>
        <v/>
      </c>
      <c r="AN37" s="146">
        <f t="shared" si="14"/>
        <v>0</v>
      </c>
      <c r="AO37" s="220">
        <f t="shared" si="22"/>
        <v>0</v>
      </c>
      <c r="AP37" s="221">
        <f t="shared" si="15"/>
        <v>30</v>
      </c>
      <c r="AQ37" s="201"/>
      <c r="AR37" s="113" t="str">
        <f>IF(C37="","","申込責任者："&amp;申込責任者!$N$20)</f>
        <v/>
      </c>
      <c r="AT37" s="204" t="str">
        <f t="shared" si="2"/>
        <v/>
      </c>
      <c r="CV37" s="16"/>
    </row>
    <row r="38" spans="1:100" ht="18" customHeight="1">
      <c r="A38" s="301">
        <v>31</v>
      </c>
      <c r="B38" s="148" t="str">
        <f>IF(OR(C38="",G38="",H38=""),"",IF(AN38=0,"",申込責任者!$N$12&amp;"-"&amp;TEXT(A38,"000")&amp;"_"&amp;PROPER(G38)&amp;"_"&amp;PROPER(H38)&amp;".jpg"))</f>
        <v/>
      </c>
      <c r="C38" s="178"/>
      <c r="D38" s="179"/>
      <c r="E38" s="179"/>
      <c r="F38" s="179"/>
      <c r="G38" s="179"/>
      <c r="H38" s="179"/>
      <c r="I38" s="151"/>
      <c r="J38" s="313"/>
      <c r="K38" s="311"/>
      <c r="L38" s="311"/>
      <c r="M38" s="106"/>
      <c r="N38" s="106"/>
      <c r="O38" s="145" t="str">
        <f t="shared" si="16"/>
        <v/>
      </c>
      <c r="P38" s="174"/>
      <c r="Q38" s="130"/>
      <c r="R38" s="136">
        <f t="shared" si="3"/>
        <v>31</v>
      </c>
      <c r="S38" s="132" t="str">
        <f t="shared" si="0"/>
        <v/>
      </c>
      <c r="T38" s="203" t="str">
        <f ca="1">IF(OR(C38="",申込責任者!$N$28=""),"",申込責任者!$N$28)</f>
        <v/>
      </c>
      <c r="U38" s="107" t="str">
        <f>IF(OR(C38="",申込責任者!$G$29=""),"",申込責任者!$G$29)</f>
        <v/>
      </c>
      <c r="V38" s="113" t="str">
        <f t="shared" si="4"/>
        <v/>
      </c>
      <c r="W38" s="113" t="str">
        <f t="shared" si="5"/>
        <v/>
      </c>
      <c r="X38" s="113" t="str">
        <f t="shared" si="6"/>
        <v/>
      </c>
      <c r="Y38" s="107" t="str">
        <f t="shared" si="34"/>
        <v/>
      </c>
      <c r="Z38" s="114" t="str">
        <f t="shared" si="28"/>
        <v/>
      </c>
      <c r="AA38" s="220" t="str">
        <f t="shared" si="29"/>
        <v/>
      </c>
      <c r="AB38" s="330" t="str">
        <f t="shared" si="30"/>
        <v/>
      </c>
      <c r="AC38" s="330" t="str">
        <f t="shared" si="31"/>
        <v/>
      </c>
      <c r="AD38" s="330" t="str">
        <f t="shared" si="32"/>
        <v/>
      </c>
      <c r="AE38" s="216">
        <f t="shared" si="33"/>
        <v>0</v>
      </c>
      <c r="AF38" s="216">
        <f t="shared" si="10"/>
        <v>0</v>
      </c>
      <c r="AG38" s="216">
        <f t="shared" si="35"/>
        <v>0</v>
      </c>
      <c r="AH38" s="146" t="str">
        <f t="shared" si="1"/>
        <v/>
      </c>
      <c r="AI38" s="146" t="str">
        <f t="shared" si="11"/>
        <v/>
      </c>
      <c r="AJ38" s="115" t="str">
        <f t="shared" si="25"/>
        <v/>
      </c>
      <c r="AK38" s="115" t="str">
        <f t="shared" si="26"/>
        <v/>
      </c>
      <c r="AL38" s="146" t="str">
        <f t="shared" si="27"/>
        <v/>
      </c>
      <c r="AM38" s="115" t="str">
        <f t="shared" si="21"/>
        <v/>
      </c>
      <c r="AN38" s="146">
        <f t="shared" si="14"/>
        <v>0</v>
      </c>
      <c r="AO38" s="220">
        <f t="shared" si="22"/>
        <v>0</v>
      </c>
      <c r="AP38" s="221">
        <f t="shared" si="15"/>
        <v>31</v>
      </c>
      <c r="AQ38" s="201"/>
      <c r="AR38" s="113" t="str">
        <f>IF(C38="","","申込責任者："&amp;申込責任者!$N$20)</f>
        <v/>
      </c>
      <c r="AT38" s="204" t="str">
        <f t="shared" si="2"/>
        <v/>
      </c>
      <c r="CV38" s="16"/>
    </row>
    <row r="39" spans="1:100" ht="18" customHeight="1">
      <c r="A39" s="301">
        <v>32</v>
      </c>
      <c r="B39" s="148" t="str">
        <f>IF(OR(C39="",G39="",H39=""),"",IF(AN39=0,"",申込責任者!$N$12&amp;"-"&amp;TEXT(A39,"000")&amp;"_"&amp;PROPER(G39)&amp;"_"&amp;PROPER(H39)&amp;".jpg"))</f>
        <v/>
      </c>
      <c r="C39" s="178"/>
      <c r="D39" s="179"/>
      <c r="E39" s="179"/>
      <c r="F39" s="179"/>
      <c r="G39" s="179"/>
      <c r="H39" s="179"/>
      <c r="I39" s="151"/>
      <c r="J39" s="313"/>
      <c r="K39" s="311"/>
      <c r="L39" s="311"/>
      <c r="M39" s="106"/>
      <c r="N39" s="106"/>
      <c r="O39" s="145" t="str">
        <f t="shared" si="16"/>
        <v/>
      </c>
      <c r="P39" s="174"/>
      <c r="Q39" s="130"/>
      <c r="R39" s="136">
        <f t="shared" si="3"/>
        <v>32</v>
      </c>
      <c r="S39" s="132" t="str">
        <f t="shared" ref="S39:S70" si="36">IF(C39="","",$S$5)</f>
        <v/>
      </c>
      <c r="T39" s="203" t="str">
        <f ca="1">IF(OR(C39="",申込責任者!$N$28=""),"",申込責任者!$N$28)</f>
        <v/>
      </c>
      <c r="U39" s="107" t="str">
        <f>IF(OR(C39="",申込責任者!$G$29=""),"",申込責任者!$G$29)</f>
        <v/>
      </c>
      <c r="V39" s="113" t="str">
        <f t="shared" si="4"/>
        <v/>
      </c>
      <c r="W39" s="113" t="str">
        <f t="shared" si="5"/>
        <v/>
      </c>
      <c r="X39" s="113" t="str">
        <f t="shared" si="6"/>
        <v/>
      </c>
      <c r="Y39" s="107" t="str">
        <f t="shared" si="34"/>
        <v/>
      </c>
      <c r="Z39" s="114" t="str">
        <f t="shared" si="28"/>
        <v/>
      </c>
      <c r="AA39" s="220" t="str">
        <f t="shared" si="29"/>
        <v/>
      </c>
      <c r="AB39" s="330" t="str">
        <f t="shared" si="30"/>
        <v/>
      </c>
      <c r="AC39" s="330" t="str">
        <f t="shared" si="31"/>
        <v/>
      </c>
      <c r="AD39" s="330" t="str">
        <f t="shared" si="32"/>
        <v/>
      </c>
      <c r="AE39" s="216">
        <f t="shared" si="33"/>
        <v>0</v>
      </c>
      <c r="AF39" s="216">
        <f t="shared" si="10"/>
        <v>0</v>
      </c>
      <c r="AG39" s="216">
        <f t="shared" si="35"/>
        <v>0</v>
      </c>
      <c r="AH39" s="146" t="str">
        <f t="shared" ref="AH39:AH70" si="37">IF(C39="","",IF(OR(M39="",M39="不要"),"不要","要"))</f>
        <v/>
      </c>
      <c r="AI39" s="146" t="str">
        <f t="shared" si="11"/>
        <v/>
      </c>
      <c r="AJ39" s="115" t="str">
        <f t="shared" si="25"/>
        <v/>
      </c>
      <c r="AK39" s="115" t="str">
        <f t="shared" si="26"/>
        <v/>
      </c>
      <c r="AL39" s="146" t="str">
        <f t="shared" si="27"/>
        <v/>
      </c>
      <c r="AM39" s="115" t="str">
        <f t="shared" si="21"/>
        <v/>
      </c>
      <c r="AN39" s="146">
        <f t="shared" si="14"/>
        <v>0</v>
      </c>
      <c r="AO39" s="220">
        <f t="shared" si="22"/>
        <v>0</v>
      </c>
      <c r="AP39" s="221">
        <f t="shared" si="15"/>
        <v>32</v>
      </c>
      <c r="AQ39" s="201"/>
      <c r="AR39" s="113" t="str">
        <f>IF(C39="","","申込責任者："&amp;申込責任者!$N$20)</f>
        <v/>
      </c>
      <c r="AT39" s="204" t="str">
        <f t="shared" ref="AT39:AT70" si="38">IF(OR(C39="",$AT$4=""),"",$AT$4)</f>
        <v/>
      </c>
      <c r="CV39" s="16"/>
    </row>
    <row r="40" spans="1:100" ht="18" customHeight="1">
      <c r="A40" s="301">
        <v>33</v>
      </c>
      <c r="B40" s="148" t="str">
        <f>IF(OR(C40="",G40="",H40=""),"",IF(AN40=0,"",申込責任者!$N$12&amp;"-"&amp;TEXT(A40,"000")&amp;"_"&amp;PROPER(G40)&amp;"_"&amp;PROPER(H40)&amp;".jpg"))</f>
        <v/>
      </c>
      <c r="C40" s="178"/>
      <c r="D40" s="179"/>
      <c r="E40" s="179"/>
      <c r="F40" s="179"/>
      <c r="G40" s="179"/>
      <c r="H40" s="179"/>
      <c r="I40" s="151"/>
      <c r="J40" s="313"/>
      <c r="K40" s="311"/>
      <c r="L40" s="311"/>
      <c r="M40" s="106"/>
      <c r="N40" s="106"/>
      <c r="O40" s="145" t="str">
        <f t="shared" si="16"/>
        <v/>
      </c>
      <c r="P40" s="174"/>
      <c r="Q40" s="130"/>
      <c r="R40" s="136">
        <f t="shared" ref="R40:R71" si="39">A40</f>
        <v>33</v>
      </c>
      <c r="S40" s="132" t="str">
        <f t="shared" si="36"/>
        <v/>
      </c>
      <c r="T40" s="203" t="str">
        <f ca="1">IF(OR(C40="",申込責任者!$N$28=""),"",申込責任者!$N$28)</f>
        <v/>
      </c>
      <c r="U40" s="107" t="str">
        <f>IF(OR(C40="",申込責任者!$G$29=""),"",申込責任者!$G$29)</f>
        <v/>
      </c>
      <c r="V40" s="113" t="str">
        <f t="shared" ref="V40:V71" si="40">IF(C40="","",$AX$27)</f>
        <v/>
      </c>
      <c r="W40" s="113" t="str">
        <f t="shared" ref="W40:W71" si="41">IF(C40="","",IF(AH40=$AV$23,$AX$28,0)+IF(AL40=$AV$23,$AX$28,0))</f>
        <v/>
      </c>
      <c r="X40" s="113" t="str">
        <f t="shared" ref="X40:X71" si="42">IF(C40="","",V40+W40)</f>
        <v/>
      </c>
      <c r="Y40" s="107" t="str">
        <f t="shared" si="34"/>
        <v/>
      </c>
      <c r="Z40" s="114" t="str">
        <f t="shared" si="28"/>
        <v/>
      </c>
      <c r="AA40" s="220" t="str">
        <f t="shared" si="29"/>
        <v/>
      </c>
      <c r="AB40" s="330" t="str">
        <f t="shared" si="30"/>
        <v/>
      </c>
      <c r="AC40" s="330" t="str">
        <f t="shared" si="31"/>
        <v/>
      </c>
      <c r="AD40" s="330" t="str">
        <f t="shared" si="32"/>
        <v/>
      </c>
      <c r="AE40" s="216">
        <f t="shared" si="33"/>
        <v>0</v>
      </c>
      <c r="AF40" s="216">
        <f t="shared" ref="AF40:AF71" si="43">IF(C40="",0,IF(AND(AC40="2",AD40=14),0,1))</f>
        <v>0</v>
      </c>
      <c r="AG40" s="216">
        <f t="shared" si="35"/>
        <v>0</v>
      </c>
      <c r="AH40" s="146" t="str">
        <f t="shared" si="37"/>
        <v/>
      </c>
      <c r="AI40" s="146" t="str">
        <f t="shared" ref="AI40:AI71" si="44">""&amp;N40</f>
        <v/>
      </c>
      <c r="AJ40" s="115" t="str">
        <f t="shared" si="25"/>
        <v/>
      </c>
      <c r="AK40" s="115" t="str">
        <f t="shared" si="26"/>
        <v/>
      </c>
      <c r="AL40" s="146" t="str">
        <f t="shared" si="27"/>
        <v/>
      </c>
      <c r="AM40" s="115" t="str">
        <f t="shared" ref="AM40:AM71" si="45">IF(AI40=$AV$18,$AW$18,"")</f>
        <v/>
      </c>
      <c r="AN40" s="146">
        <f t="shared" ref="AN40:AN71" si="46">COUNTIF(AH40,$AV$23)+COUNTIF(AL40,$AV$23)</f>
        <v>0</v>
      </c>
      <c r="AO40" s="220">
        <f t="shared" si="22"/>
        <v>0</v>
      </c>
      <c r="AP40" s="221">
        <f t="shared" ref="AP40:AP71" si="47">R40</f>
        <v>33</v>
      </c>
      <c r="AQ40" s="201"/>
      <c r="AR40" s="113" t="str">
        <f>IF(C40="","","申込責任者："&amp;申込責任者!$N$20)</f>
        <v/>
      </c>
      <c r="AT40" s="204" t="str">
        <f t="shared" si="38"/>
        <v/>
      </c>
    </row>
    <row r="41" spans="1:100" ht="18" customHeight="1">
      <c r="A41" s="301">
        <v>34</v>
      </c>
      <c r="B41" s="148" t="str">
        <f>IF(OR(C41="",G41="",H41=""),"",IF(AN41=0,"",申込責任者!$N$12&amp;"-"&amp;TEXT(A41,"000")&amp;"_"&amp;PROPER(G41)&amp;"_"&amp;PROPER(H41)&amp;".jpg"))</f>
        <v/>
      </c>
      <c r="C41" s="178"/>
      <c r="D41" s="179"/>
      <c r="E41" s="179"/>
      <c r="F41" s="179"/>
      <c r="G41" s="179"/>
      <c r="H41" s="179"/>
      <c r="I41" s="151"/>
      <c r="J41" s="313"/>
      <c r="K41" s="311"/>
      <c r="L41" s="311"/>
      <c r="M41" s="106"/>
      <c r="N41" s="106"/>
      <c r="O41" s="145" t="str">
        <f t="shared" si="16"/>
        <v/>
      </c>
      <c r="P41" s="174"/>
      <c r="Q41" s="130"/>
      <c r="R41" s="136">
        <f t="shared" si="39"/>
        <v>34</v>
      </c>
      <c r="S41" s="132" t="str">
        <f t="shared" si="36"/>
        <v/>
      </c>
      <c r="T41" s="203" t="str">
        <f ca="1">IF(OR(C41="",申込責任者!$N$28=""),"",申込責任者!$N$28)</f>
        <v/>
      </c>
      <c r="U41" s="107" t="str">
        <f>IF(OR(C41="",申込責任者!$G$29=""),"",申込責任者!$G$29)</f>
        <v/>
      </c>
      <c r="V41" s="113" t="str">
        <f t="shared" si="40"/>
        <v/>
      </c>
      <c r="W41" s="113" t="str">
        <f t="shared" si="41"/>
        <v/>
      </c>
      <c r="X41" s="113" t="str">
        <f t="shared" si="42"/>
        <v/>
      </c>
      <c r="Y41" s="107" t="str">
        <f t="shared" si="34"/>
        <v/>
      </c>
      <c r="Z41" s="114" t="str">
        <f t="shared" si="28"/>
        <v/>
      </c>
      <c r="AA41" s="220" t="str">
        <f t="shared" si="29"/>
        <v/>
      </c>
      <c r="AB41" s="330" t="str">
        <f t="shared" si="30"/>
        <v/>
      </c>
      <c r="AC41" s="330" t="str">
        <f t="shared" si="31"/>
        <v/>
      </c>
      <c r="AD41" s="330" t="str">
        <f t="shared" si="32"/>
        <v/>
      </c>
      <c r="AE41" s="216">
        <f t="shared" si="33"/>
        <v>0</v>
      </c>
      <c r="AF41" s="216">
        <f t="shared" si="43"/>
        <v>0</v>
      </c>
      <c r="AG41" s="216">
        <f t="shared" si="35"/>
        <v>0</v>
      </c>
      <c r="AH41" s="146" t="str">
        <f t="shared" si="37"/>
        <v/>
      </c>
      <c r="AI41" s="146" t="str">
        <f t="shared" si="44"/>
        <v/>
      </c>
      <c r="AJ41" s="115" t="str">
        <f t="shared" si="25"/>
        <v/>
      </c>
      <c r="AK41" s="115" t="str">
        <f t="shared" si="26"/>
        <v/>
      </c>
      <c r="AL41" s="146" t="str">
        <f t="shared" si="27"/>
        <v/>
      </c>
      <c r="AM41" s="115" t="str">
        <f t="shared" si="45"/>
        <v/>
      </c>
      <c r="AN41" s="146">
        <f t="shared" si="46"/>
        <v>0</v>
      </c>
      <c r="AO41" s="220">
        <f t="shared" si="22"/>
        <v>0</v>
      </c>
      <c r="AP41" s="221">
        <f t="shared" si="47"/>
        <v>34</v>
      </c>
      <c r="AQ41" s="201"/>
      <c r="AR41" s="113" t="str">
        <f>IF(C41="","","申込責任者："&amp;申込責任者!$N$20)</f>
        <v/>
      </c>
      <c r="AT41" s="204" t="str">
        <f t="shared" si="38"/>
        <v/>
      </c>
    </row>
    <row r="42" spans="1:100" ht="18" customHeight="1">
      <c r="A42" s="301">
        <v>35</v>
      </c>
      <c r="B42" s="148" t="str">
        <f>IF(OR(C42="",G42="",H42=""),"",IF(AN42=0,"",申込責任者!$N$12&amp;"-"&amp;TEXT(A42,"000")&amp;"_"&amp;PROPER(G42)&amp;"_"&amp;PROPER(H42)&amp;".jpg"))</f>
        <v/>
      </c>
      <c r="C42" s="178"/>
      <c r="D42" s="179"/>
      <c r="E42" s="179"/>
      <c r="F42" s="179"/>
      <c r="G42" s="179"/>
      <c r="H42" s="179"/>
      <c r="I42" s="151"/>
      <c r="J42" s="313"/>
      <c r="K42" s="311"/>
      <c r="L42" s="311"/>
      <c r="M42" s="106"/>
      <c r="N42" s="106"/>
      <c r="O42" s="145" t="str">
        <f t="shared" si="16"/>
        <v/>
      </c>
      <c r="P42" s="174"/>
      <c r="Q42" s="130"/>
      <c r="R42" s="136">
        <f t="shared" si="39"/>
        <v>35</v>
      </c>
      <c r="S42" s="132" t="str">
        <f t="shared" si="36"/>
        <v/>
      </c>
      <c r="T42" s="203" t="str">
        <f ca="1">IF(OR(C42="",申込責任者!$N$28=""),"",申込責任者!$N$28)</f>
        <v/>
      </c>
      <c r="U42" s="107" t="str">
        <f>IF(OR(C42="",申込責任者!$G$29=""),"",申込責任者!$G$29)</f>
        <v/>
      </c>
      <c r="V42" s="113" t="str">
        <f t="shared" si="40"/>
        <v/>
      </c>
      <c r="W42" s="113" t="str">
        <f t="shared" si="41"/>
        <v/>
      </c>
      <c r="X42" s="113" t="str">
        <f t="shared" si="42"/>
        <v/>
      </c>
      <c r="Y42" s="107" t="str">
        <f t="shared" si="34"/>
        <v/>
      </c>
      <c r="Z42" s="114" t="str">
        <f t="shared" si="28"/>
        <v/>
      </c>
      <c r="AA42" s="220" t="str">
        <f t="shared" si="29"/>
        <v/>
      </c>
      <c r="AB42" s="330" t="str">
        <f t="shared" si="30"/>
        <v/>
      </c>
      <c r="AC42" s="330" t="str">
        <f t="shared" si="31"/>
        <v/>
      </c>
      <c r="AD42" s="330" t="str">
        <f t="shared" si="32"/>
        <v/>
      </c>
      <c r="AE42" s="216">
        <f t="shared" si="33"/>
        <v>0</v>
      </c>
      <c r="AF42" s="216">
        <f t="shared" si="43"/>
        <v>0</v>
      </c>
      <c r="AG42" s="216">
        <f t="shared" si="35"/>
        <v>0</v>
      </c>
      <c r="AH42" s="146" t="str">
        <f t="shared" si="37"/>
        <v/>
      </c>
      <c r="AI42" s="146" t="str">
        <f t="shared" si="44"/>
        <v/>
      </c>
      <c r="AJ42" s="115" t="str">
        <f t="shared" si="25"/>
        <v/>
      </c>
      <c r="AK42" s="115" t="str">
        <f t="shared" si="26"/>
        <v/>
      </c>
      <c r="AL42" s="146" t="str">
        <f t="shared" si="27"/>
        <v/>
      </c>
      <c r="AM42" s="115" t="str">
        <f t="shared" si="45"/>
        <v/>
      </c>
      <c r="AN42" s="146">
        <f t="shared" si="46"/>
        <v>0</v>
      </c>
      <c r="AO42" s="220">
        <f t="shared" si="22"/>
        <v>0</v>
      </c>
      <c r="AP42" s="221">
        <f t="shared" si="47"/>
        <v>35</v>
      </c>
      <c r="AQ42" s="201"/>
      <c r="AR42" s="113" t="str">
        <f>IF(C42="","","申込責任者："&amp;申込責任者!$N$20)</f>
        <v/>
      </c>
      <c r="AT42" s="204" t="str">
        <f t="shared" si="38"/>
        <v/>
      </c>
    </row>
    <row r="43" spans="1:100" ht="18" customHeight="1">
      <c r="A43" s="301">
        <v>36</v>
      </c>
      <c r="B43" s="148" t="str">
        <f>IF(OR(C43="",G43="",H43=""),"",IF(AN43=0,"",申込責任者!$N$12&amp;"-"&amp;TEXT(A43,"000")&amp;"_"&amp;PROPER(G43)&amp;"_"&amp;PROPER(H43)&amp;".jpg"))</f>
        <v/>
      </c>
      <c r="C43" s="178"/>
      <c r="D43" s="179"/>
      <c r="E43" s="179"/>
      <c r="F43" s="179"/>
      <c r="G43" s="179"/>
      <c r="H43" s="179"/>
      <c r="I43" s="151"/>
      <c r="J43" s="313"/>
      <c r="K43" s="311"/>
      <c r="L43" s="311"/>
      <c r="M43" s="106"/>
      <c r="N43" s="106"/>
      <c r="O43" s="145" t="str">
        <f t="shared" si="16"/>
        <v/>
      </c>
      <c r="P43" s="174"/>
      <c r="Q43" s="130"/>
      <c r="R43" s="136">
        <f t="shared" si="39"/>
        <v>36</v>
      </c>
      <c r="S43" s="132" t="str">
        <f t="shared" si="36"/>
        <v/>
      </c>
      <c r="T43" s="203" t="str">
        <f ca="1">IF(OR(C43="",申込責任者!$N$28=""),"",申込責任者!$N$28)</f>
        <v/>
      </c>
      <c r="U43" s="107" t="str">
        <f>IF(OR(C43="",申込責任者!$G$29=""),"",申込責任者!$G$29)</f>
        <v/>
      </c>
      <c r="V43" s="113" t="str">
        <f t="shared" si="40"/>
        <v/>
      </c>
      <c r="W43" s="113" t="str">
        <f t="shared" si="41"/>
        <v/>
      </c>
      <c r="X43" s="113" t="str">
        <f t="shared" si="42"/>
        <v/>
      </c>
      <c r="Y43" s="107" t="str">
        <f t="shared" si="34"/>
        <v/>
      </c>
      <c r="Z43" s="114" t="str">
        <f t="shared" si="28"/>
        <v/>
      </c>
      <c r="AA43" s="220" t="str">
        <f t="shared" si="29"/>
        <v/>
      </c>
      <c r="AB43" s="330" t="str">
        <f t="shared" si="30"/>
        <v/>
      </c>
      <c r="AC43" s="330" t="str">
        <f t="shared" si="31"/>
        <v/>
      </c>
      <c r="AD43" s="330" t="str">
        <f t="shared" si="32"/>
        <v/>
      </c>
      <c r="AE43" s="216">
        <f t="shared" si="33"/>
        <v>0</v>
      </c>
      <c r="AF43" s="216">
        <f t="shared" si="43"/>
        <v>0</v>
      </c>
      <c r="AG43" s="216">
        <f t="shared" si="35"/>
        <v>0</v>
      </c>
      <c r="AH43" s="146" t="str">
        <f t="shared" si="37"/>
        <v/>
      </c>
      <c r="AI43" s="146" t="str">
        <f t="shared" si="44"/>
        <v/>
      </c>
      <c r="AJ43" s="115" t="str">
        <f t="shared" si="25"/>
        <v/>
      </c>
      <c r="AK43" s="115" t="str">
        <f t="shared" si="26"/>
        <v/>
      </c>
      <c r="AL43" s="146" t="str">
        <f t="shared" si="27"/>
        <v/>
      </c>
      <c r="AM43" s="115" t="str">
        <f t="shared" si="45"/>
        <v/>
      </c>
      <c r="AN43" s="146">
        <f t="shared" si="46"/>
        <v>0</v>
      </c>
      <c r="AO43" s="220">
        <f t="shared" si="22"/>
        <v>0</v>
      </c>
      <c r="AP43" s="221">
        <f t="shared" si="47"/>
        <v>36</v>
      </c>
      <c r="AQ43" s="201"/>
      <c r="AR43" s="113" t="str">
        <f>IF(C43="","","申込責任者："&amp;申込責任者!$N$20)</f>
        <v/>
      </c>
      <c r="AT43" s="204" t="str">
        <f t="shared" si="38"/>
        <v/>
      </c>
    </row>
    <row r="44" spans="1:100" ht="18" customHeight="1">
      <c r="A44" s="301">
        <v>37</v>
      </c>
      <c r="B44" s="148" t="str">
        <f>IF(OR(C44="",G44="",H44=""),"",IF(AN44=0,"",申込責任者!$N$12&amp;"-"&amp;TEXT(A44,"000")&amp;"_"&amp;PROPER(G44)&amp;"_"&amp;PROPER(H44)&amp;".jpg"))</f>
        <v/>
      </c>
      <c r="C44" s="178"/>
      <c r="D44" s="179"/>
      <c r="E44" s="179"/>
      <c r="F44" s="179"/>
      <c r="G44" s="179"/>
      <c r="H44" s="179"/>
      <c r="I44" s="151"/>
      <c r="J44" s="313"/>
      <c r="K44" s="311"/>
      <c r="L44" s="311"/>
      <c r="M44" s="106"/>
      <c r="N44" s="106"/>
      <c r="O44" s="145" t="str">
        <f t="shared" si="16"/>
        <v/>
      </c>
      <c r="P44" s="174"/>
      <c r="Q44" s="130"/>
      <c r="R44" s="136">
        <f t="shared" si="39"/>
        <v>37</v>
      </c>
      <c r="S44" s="132" t="str">
        <f t="shared" si="36"/>
        <v/>
      </c>
      <c r="T44" s="203" t="str">
        <f ca="1">IF(OR(C44="",申込責任者!$N$28=""),"",申込責任者!$N$28)</f>
        <v/>
      </c>
      <c r="U44" s="107" t="str">
        <f>IF(OR(C44="",申込責任者!$G$29=""),"",申込責任者!$G$29)</f>
        <v/>
      </c>
      <c r="V44" s="113" t="str">
        <f t="shared" si="40"/>
        <v/>
      </c>
      <c r="W44" s="113" t="str">
        <f t="shared" si="41"/>
        <v/>
      </c>
      <c r="X44" s="113" t="str">
        <f t="shared" si="42"/>
        <v/>
      </c>
      <c r="Y44" s="107" t="str">
        <f t="shared" si="34"/>
        <v/>
      </c>
      <c r="Z44" s="114" t="str">
        <f t="shared" si="28"/>
        <v/>
      </c>
      <c r="AA44" s="220" t="str">
        <f t="shared" si="29"/>
        <v/>
      </c>
      <c r="AB44" s="330" t="str">
        <f t="shared" si="30"/>
        <v/>
      </c>
      <c r="AC44" s="330" t="str">
        <f t="shared" si="31"/>
        <v/>
      </c>
      <c r="AD44" s="330" t="str">
        <f t="shared" si="32"/>
        <v/>
      </c>
      <c r="AE44" s="216">
        <f t="shared" si="33"/>
        <v>0</v>
      </c>
      <c r="AF44" s="216">
        <f t="shared" si="43"/>
        <v>0</v>
      </c>
      <c r="AG44" s="216">
        <f t="shared" si="35"/>
        <v>0</v>
      </c>
      <c r="AH44" s="146" t="str">
        <f t="shared" si="37"/>
        <v/>
      </c>
      <c r="AI44" s="146" t="str">
        <f t="shared" si="44"/>
        <v/>
      </c>
      <c r="AJ44" s="115" t="str">
        <f t="shared" si="25"/>
        <v/>
      </c>
      <c r="AK44" s="115" t="str">
        <f t="shared" si="26"/>
        <v/>
      </c>
      <c r="AL44" s="146" t="str">
        <f t="shared" si="27"/>
        <v/>
      </c>
      <c r="AM44" s="115" t="str">
        <f t="shared" si="45"/>
        <v/>
      </c>
      <c r="AN44" s="146">
        <f t="shared" si="46"/>
        <v>0</v>
      </c>
      <c r="AO44" s="220">
        <f t="shared" si="22"/>
        <v>0</v>
      </c>
      <c r="AP44" s="221">
        <f t="shared" si="47"/>
        <v>37</v>
      </c>
      <c r="AQ44" s="201"/>
      <c r="AR44" s="113" t="str">
        <f>IF(C44="","","申込責任者："&amp;申込責任者!$N$20)</f>
        <v/>
      </c>
      <c r="AT44" s="204" t="str">
        <f t="shared" si="38"/>
        <v/>
      </c>
    </row>
    <row r="45" spans="1:100" ht="18" customHeight="1">
      <c r="A45" s="301">
        <v>38</v>
      </c>
      <c r="B45" s="148" t="str">
        <f>IF(OR(C45="",G45="",H45=""),"",IF(AN45=0,"",申込責任者!$N$12&amp;"-"&amp;TEXT(A45,"000")&amp;"_"&amp;PROPER(G45)&amp;"_"&amp;PROPER(H45)&amp;".jpg"))</f>
        <v/>
      </c>
      <c r="C45" s="178"/>
      <c r="D45" s="179"/>
      <c r="E45" s="179"/>
      <c r="F45" s="179"/>
      <c r="G45" s="179"/>
      <c r="H45" s="179"/>
      <c r="I45" s="151"/>
      <c r="J45" s="313"/>
      <c r="K45" s="311"/>
      <c r="L45" s="311"/>
      <c r="M45" s="106"/>
      <c r="N45" s="106"/>
      <c r="O45" s="145" t="str">
        <f t="shared" si="16"/>
        <v/>
      </c>
      <c r="P45" s="174"/>
      <c r="Q45" s="130"/>
      <c r="R45" s="136">
        <f t="shared" si="39"/>
        <v>38</v>
      </c>
      <c r="S45" s="132" t="str">
        <f t="shared" si="36"/>
        <v/>
      </c>
      <c r="T45" s="203" t="str">
        <f ca="1">IF(OR(C45="",申込責任者!$N$28=""),"",申込責任者!$N$28)</f>
        <v/>
      </c>
      <c r="U45" s="107" t="str">
        <f>IF(OR(C45="",申込責任者!$G$29=""),"",申込責任者!$G$29)</f>
        <v/>
      </c>
      <c r="V45" s="113" t="str">
        <f t="shared" si="40"/>
        <v/>
      </c>
      <c r="W45" s="113" t="str">
        <f t="shared" si="41"/>
        <v/>
      </c>
      <c r="X45" s="113" t="str">
        <f t="shared" si="42"/>
        <v/>
      </c>
      <c r="Y45" s="107" t="str">
        <f t="shared" si="34"/>
        <v/>
      </c>
      <c r="Z45" s="114" t="str">
        <f t="shared" si="28"/>
        <v/>
      </c>
      <c r="AA45" s="220" t="str">
        <f t="shared" si="29"/>
        <v/>
      </c>
      <c r="AB45" s="330" t="str">
        <f t="shared" si="30"/>
        <v/>
      </c>
      <c r="AC45" s="330" t="str">
        <f t="shared" si="31"/>
        <v/>
      </c>
      <c r="AD45" s="330" t="str">
        <f t="shared" si="32"/>
        <v/>
      </c>
      <c r="AE45" s="216">
        <f t="shared" si="33"/>
        <v>0</v>
      </c>
      <c r="AF45" s="216">
        <f t="shared" si="43"/>
        <v>0</v>
      </c>
      <c r="AG45" s="216">
        <f t="shared" si="35"/>
        <v>0</v>
      </c>
      <c r="AH45" s="146" t="str">
        <f t="shared" si="37"/>
        <v/>
      </c>
      <c r="AI45" s="146" t="str">
        <f t="shared" si="44"/>
        <v/>
      </c>
      <c r="AJ45" s="115" t="str">
        <f t="shared" si="25"/>
        <v/>
      </c>
      <c r="AK45" s="115" t="str">
        <f t="shared" si="26"/>
        <v/>
      </c>
      <c r="AL45" s="146" t="str">
        <f t="shared" si="27"/>
        <v/>
      </c>
      <c r="AM45" s="115" t="str">
        <f t="shared" si="45"/>
        <v/>
      </c>
      <c r="AN45" s="146">
        <f t="shared" si="46"/>
        <v>0</v>
      </c>
      <c r="AO45" s="220">
        <f t="shared" si="22"/>
        <v>0</v>
      </c>
      <c r="AP45" s="221">
        <f t="shared" si="47"/>
        <v>38</v>
      </c>
      <c r="AQ45" s="201"/>
      <c r="AR45" s="113" t="str">
        <f>IF(C45="","","申込責任者："&amp;申込責任者!$N$20)</f>
        <v/>
      </c>
      <c r="AT45" s="204" t="str">
        <f t="shared" si="38"/>
        <v/>
      </c>
    </row>
    <row r="46" spans="1:100" ht="18" customHeight="1">
      <c r="A46" s="301">
        <v>39</v>
      </c>
      <c r="B46" s="148" t="str">
        <f>IF(OR(C46="",G46="",H46=""),"",IF(AN46=0,"",申込責任者!$N$12&amp;"-"&amp;TEXT(A46,"000")&amp;"_"&amp;PROPER(G46)&amp;"_"&amp;PROPER(H46)&amp;".jpg"))</f>
        <v/>
      </c>
      <c r="C46" s="178"/>
      <c r="D46" s="179"/>
      <c r="E46" s="179"/>
      <c r="F46" s="179"/>
      <c r="G46" s="179"/>
      <c r="H46" s="179"/>
      <c r="I46" s="151"/>
      <c r="J46" s="313"/>
      <c r="K46" s="311"/>
      <c r="L46" s="311"/>
      <c r="M46" s="106"/>
      <c r="N46" s="106"/>
      <c r="O46" s="145" t="str">
        <f t="shared" si="16"/>
        <v/>
      </c>
      <c r="P46" s="174"/>
      <c r="Q46" s="130"/>
      <c r="R46" s="136">
        <f t="shared" si="39"/>
        <v>39</v>
      </c>
      <c r="S46" s="132" t="str">
        <f t="shared" si="36"/>
        <v/>
      </c>
      <c r="T46" s="203" t="str">
        <f ca="1">IF(OR(C46="",申込責任者!$N$28=""),"",申込責任者!$N$28)</f>
        <v/>
      </c>
      <c r="U46" s="107" t="str">
        <f>IF(OR(C46="",申込責任者!$G$29=""),"",申込責任者!$G$29)</f>
        <v/>
      </c>
      <c r="V46" s="113" t="str">
        <f t="shared" si="40"/>
        <v/>
      </c>
      <c r="W46" s="113" t="str">
        <f t="shared" si="41"/>
        <v/>
      </c>
      <c r="X46" s="113" t="str">
        <f t="shared" si="42"/>
        <v/>
      </c>
      <c r="Y46" s="107" t="str">
        <f t="shared" si="34"/>
        <v/>
      </c>
      <c r="Z46" s="114" t="str">
        <f t="shared" si="28"/>
        <v/>
      </c>
      <c r="AA46" s="220" t="str">
        <f t="shared" si="29"/>
        <v/>
      </c>
      <c r="AB46" s="330" t="str">
        <f t="shared" si="30"/>
        <v/>
      </c>
      <c r="AC46" s="330" t="str">
        <f t="shared" si="31"/>
        <v/>
      </c>
      <c r="AD46" s="330" t="str">
        <f t="shared" si="32"/>
        <v/>
      </c>
      <c r="AE46" s="216">
        <f t="shared" si="33"/>
        <v>0</v>
      </c>
      <c r="AF46" s="216">
        <f t="shared" si="43"/>
        <v>0</v>
      </c>
      <c r="AG46" s="216">
        <f t="shared" si="35"/>
        <v>0</v>
      </c>
      <c r="AH46" s="146" t="str">
        <f t="shared" si="37"/>
        <v/>
      </c>
      <c r="AI46" s="146" t="str">
        <f t="shared" si="44"/>
        <v/>
      </c>
      <c r="AJ46" s="115" t="str">
        <f t="shared" ref="AJ46:AJ77" si="48">IF(AND(N46=$AV$18,OR(O46=$AW$18,O46="")),$AX$18,"")</f>
        <v/>
      </c>
      <c r="AK46" s="115" t="str">
        <f t="shared" ref="AK46:AK77" si="49">IF(AI46=$AV$18,"R-"&amp;L46,"")</f>
        <v/>
      </c>
      <c r="AL46" s="146" t="str">
        <f t="shared" ref="AL46:AL77" si="50">IF(C46="","",IF(OR(N46="",N46=$AV$19),"",IF(OR(O46=$AW$19,P46="",P46="不要"),"不要","要")))</f>
        <v/>
      </c>
      <c r="AM46" s="115" t="str">
        <f t="shared" si="45"/>
        <v/>
      </c>
      <c r="AN46" s="146">
        <f t="shared" si="46"/>
        <v>0</v>
      </c>
      <c r="AO46" s="220">
        <f t="shared" si="22"/>
        <v>0</v>
      </c>
      <c r="AP46" s="221">
        <f t="shared" si="47"/>
        <v>39</v>
      </c>
      <c r="AQ46" s="201"/>
      <c r="AR46" s="113" t="str">
        <f>IF(C46="","","申込責任者："&amp;申込責任者!$N$20)</f>
        <v/>
      </c>
      <c r="AT46" s="204" t="str">
        <f t="shared" si="38"/>
        <v/>
      </c>
    </row>
    <row r="47" spans="1:100" ht="18" customHeight="1">
      <c r="A47" s="301">
        <v>40</v>
      </c>
      <c r="B47" s="148" t="str">
        <f>IF(OR(C47="",G47="",H47=""),"",IF(AN47=0,"",申込責任者!$N$12&amp;"-"&amp;TEXT(A47,"000")&amp;"_"&amp;PROPER(G47)&amp;"_"&amp;PROPER(H47)&amp;".jpg"))</f>
        <v/>
      </c>
      <c r="C47" s="178"/>
      <c r="D47" s="179"/>
      <c r="E47" s="179"/>
      <c r="F47" s="179"/>
      <c r="G47" s="179"/>
      <c r="H47" s="179"/>
      <c r="I47" s="151"/>
      <c r="J47" s="313"/>
      <c r="K47" s="311"/>
      <c r="L47" s="311"/>
      <c r="M47" s="106"/>
      <c r="N47" s="106"/>
      <c r="O47" s="145" t="str">
        <f t="shared" si="16"/>
        <v/>
      </c>
      <c r="P47" s="174"/>
      <c r="Q47" s="130"/>
      <c r="R47" s="136">
        <f t="shared" si="39"/>
        <v>40</v>
      </c>
      <c r="S47" s="132" t="str">
        <f t="shared" si="36"/>
        <v/>
      </c>
      <c r="T47" s="203" t="str">
        <f ca="1">IF(OR(C47="",申込責任者!$N$28=""),"",申込責任者!$N$28)</f>
        <v/>
      </c>
      <c r="U47" s="107" t="str">
        <f>IF(OR(C47="",申込責任者!$G$29=""),"",申込責任者!$G$29)</f>
        <v/>
      </c>
      <c r="V47" s="113" t="str">
        <f t="shared" si="40"/>
        <v/>
      </c>
      <c r="W47" s="113" t="str">
        <f t="shared" si="41"/>
        <v/>
      </c>
      <c r="X47" s="113" t="str">
        <f t="shared" si="42"/>
        <v/>
      </c>
      <c r="Y47" s="107" t="str">
        <f t="shared" si="34"/>
        <v/>
      </c>
      <c r="Z47" s="114" t="str">
        <f t="shared" si="28"/>
        <v/>
      </c>
      <c r="AA47" s="220" t="str">
        <f t="shared" si="29"/>
        <v/>
      </c>
      <c r="AB47" s="330" t="str">
        <f t="shared" si="30"/>
        <v/>
      </c>
      <c r="AC47" s="330" t="str">
        <f t="shared" si="31"/>
        <v/>
      </c>
      <c r="AD47" s="330" t="str">
        <f t="shared" si="32"/>
        <v/>
      </c>
      <c r="AE47" s="216">
        <f t="shared" si="33"/>
        <v>0</v>
      </c>
      <c r="AF47" s="216">
        <f t="shared" si="43"/>
        <v>0</v>
      </c>
      <c r="AG47" s="216">
        <f t="shared" si="35"/>
        <v>0</v>
      </c>
      <c r="AH47" s="146" t="str">
        <f t="shared" si="37"/>
        <v/>
      </c>
      <c r="AI47" s="146" t="str">
        <f t="shared" si="44"/>
        <v/>
      </c>
      <c r="AJ47" s="115" t="str">
        <f t="shared" si="48"/>
        <v/>
      </c>
      <c r="AK47" s="115" t="str">
        <f t="shared" si="49"/>
        <v/>
      </c>
      <c r="AL47" s="146" t="str">
        <f t="shared" si="50"/>
        <v/>
      </c>
      <c r="AM47" s="115" t="str">
        <f t="shared" si="45"/>
        <v/>
      </c>
      <c r="AN47" s="146">
        <f t="shared" si="46"/>
        <v>0</v>
      </c>
      <c r="AO47" s="220">
        <f t="shared" si="22"/>
        <v>0</v>
      </c>
      <c r="AP47" s="221">
        <f t="shared" si="47"/>
        <v>40</v>
      </c>
      <c r="AQ47" s="201"/>
      <c r="AR47" s="113" t="str">
        <f>IF(C47="","","申込責任者："&amp;申込責任者!$N$20)</f>
        <v/>
      </c>
      <c r="AT47" s="204" t="str">
        <f t="shared" si="38"/>
        <v/>
      </c>
    </row>
    <row r="48" spans="1:100" ht="18" customHeight="1">
      <c r="A48" s="301">
        <v>41</v>
      </c>
      <c r="B48" s="148" t="str">
        <f>IF(OR(C48="",G48="",H48=""),"",IF(AN48=0,"",申込責任者!$N$12&amp;"-"&amp;TEXT(A48,"000")&amp;"_"&amp;PROPER(G48)&amp;"_"&amp;PROPER(H48)&amp;".jpg"))</f>
        <v/>
      </c>
      <c r="C48" s="178"/>
      <c r="D48" s="179"/>
      <c r="E48" s="179"/>
      <c r="F48" s="179"/>
      <c r="G48" s="179"/>
      <c r="H48" s="179"/>
      <c r="I48" s="151"/>
      <c r="J48" s="313"/>
      <c r="K48" s="311"/>
      <c r="L48" s="311"/>
      <c r="M48" s="106"/>
      <c r="N48" s="106"/>
      <c r="O48" s="145" t="str">
        <f t="shared" si="16"/>
        <v/>
      </c>
      <c r="P48" s="174"/>
      <c r="Q48" s="130"/>
      <c r="R48" s="136">
        <f t="shared" si="39"/>
        <v>41</v>
      </c>
      <c r="S48" s="132" t="str">
        <f t="shared" si="36"/>
        <v/>
      </c>
      <c r="T48" s="203" t="str">
        <f ca="1">IF(OR(C48="",申込責任者!$N$28=""),"",申込責任者!$N$28)</f>
        <v/>
      </c>
      <c r="U48" s="107" t="str">
        <f>IF(OR(C48="",申込責任者!$G$29=""),"",申込責任者!$G$29)</f>
        <v/>
      </c>
      <c r="V48" s="113" t="str">
        <f t="shared" si="40"/>
        <v/>
      </c>
      <c r="W48" s="113" t="str">
        <f t="shared" si="41"/>
        <v/>
      </c>
      <c r="X48" s="113" t="str">
        <f t="shared" si="42"/>
        <v/>
      </c>
      <c r="Y48" s="107" t="str">
        <f t="shared" si="34"/>
        <v/>
      </c>
      <c r="Z48" s="114" t="str">
        <f t="shared" si="28"/>
        <v/>
      </c>
      <c r="AA48" s="220" t="str">
        <f t="shared" si="29"/>
        <v/>
      </c>
      <c r="AB48" s="330" t="str">
        <f t="shared" si="30"/>
        <v/>
      </c>
      <c r="AC48" s="330" t="str">
        <f t="shared" si="31"/>
        <v/>
      </c>
      <c r="AD48" s="330" t="str">
        <f t="shared" si="32"/>
        <v/>
      </c>
      <c r="AE48" s="216">
        <f t="shared" si="33"/>
        <v>0</v>
      </c>
      <c r="AF48" s="216">
        <f t="shared" si="43"/>
        <v>0</v>
      </c>
      <c r="AG48" s="216">
        <f t="shared" si="35"/>
        <v>0</v>
      </c>
      <c r="AH48" s="146" t="str">
        <f t="shared" si="37"/>
        <v/>
      </c>
      <c r="AI48" s="146" t="str">
        <f t="shared" si="44"/>
        <v/>
      </c>
      <c r="AJ48" s="115" t="str">
        <f t="shared" si="48"/>
        <v/>
      </c>
      <c r="AK48" s="115" t="str">
        <f t="shared" si="49"/>
        <v/>
      </c>
      <c r="AL48" s="146" t="str">
        <f t="shared" si="50"/>
        <v/>
      </c>
      <c r="AM48" s="115" t="str">
        <f t="shared" si="45"/>
        <v/>
      </c>
      <c r="AN48" s="146">
        <f t="shared" si="46"/>
        <v>0</v>
      </c>
      <c r="AO48" s="220">
        <f t="shared" si="22"/>
        <v>0</v>
      </c>
      <c r="AP48" s="221">
        <f t="shared" si="47"/>
        <v>41</v>
      </c>
      <c r="AQ48" s="201"/>
      <c r="AR48" s="113" t="str">
        <f>IF(C48="","","申込責任者："&amp;申込責任者!$N$20)</f>
        <v/>
      </c>
      <c r="AT48" s="204" t="str">
        <f t="shared" si="38"/>
        <v/>
      </c>
    </row>
    <row r="49" spans="1:46" ht="18" customHeight="1">
      <c r="A49" s="301">
        <v>42</v>
      </c>
      <c r="B49" s="148" t="str">
        <f>IF(OR(C49="",G49="",H49=""),"",IF(AN49=0,"",申込責任者!$N$12&amp;"-"&amp;TEXT(A49,"000")&amp;"_"&amp;PROPER(G49)&amp;"_"&amp;PROPER(H49)&amp;".jpg"))</f>
        <v/>
      </c>
      <c r="C49" s="178"/>
      <c r="D49" s="179"/>
      <c r="E49" s="179"/>
      <c r="F49" s="179"/>
      <c r="G49" s="179"/>
      <c r="H49" s="179"/>
      <c r="I49" s="151"/>
      <c r="J49" s="313"/>
      <c r="K49" s="311"/>
      <c r="L49" s="311"/>
      <c r="M49" s="106"/>
      <c r="N49" s="106"/>
      <c r="O49" s="145" t="str">
        <f t="shared" si="16"/>
        <v/>
      </c>
      <c r="P49" s="174"/>
      <c r="Q49" s="130"/>
      <c r="R49" s="136">
        <f t="shared" si="39"/>
        <v>42</v>
      </c>
      <c r="S49" s="132" t="str">
        <f t="shared" si="36"/>
        <v/>
      </c>
      <c r="T49" s="203" t="str">
        <f ca="1">IF(OR(C49="",申込責任者!$N$28=""),"",申込責任者!$N$28)</f>
        <v/>
      </c>
      <c r="U49" s="107" t="str">
        <f>IF(OR(C49="",申込責任者!$G$29=""),"",申込責任者!$G$29)</f>
        <v/>
      </c>
      <c r="V49" s="113" t="str">
        <f t="shared" si="40"/>
        <v/>
      </c>
      <c r="W49" s="113" t="str">
        <f t="shared" si="41"/>
        <v/>
      </c>
      <c r="X49" s="113" t="str">
        <f t="shared" si="42"/>
        <v/>
      </c>
      <c r="Y49" s="107" t="str">
        <f t="shared" si="34"/>
        <v/>
      </c>
      <c r="Z49" s="114" t="str">
        <f t="shared" si="28"/>
        <v/>
      </c>
      <c r="AA49" s="220" t="str">
        <f t="shared" si="29"/>
        <v/>
      </c>
      <c r="AB49" s="330" t="str">
        <f t="shared" si="30"/>
        <v/>
      </c>
      <c r="AC49" s="330" t="str">
        <f t="shared" si="31"/>
        <v/>
      </c>
      <c r="AD49" s="330" t="str">
        <f t="shared" si="32"/>
        <v/>
      </c>
      <c r="AE49" s="216">
        <f t="shared" si="33"/>
        <v>0</v>
      </c>
      <c r="AF49" s="216">
        <f t="shared" si="43"/>
        <v>0</v>
      </c>
      <c r="AG49" s="216">
        <f t="shared" si="35"/>
        <v>0</v>
      </c>
      <c r="AH49" s="146" t="str">
        <f t="shared" si="37"/>
        <v/>
      </c>
      <c r="AI49" s="146" t="str">
        <f t="shared" si="44"/>
        <v/>
      </c>
      <c r="AJ49" s="115" t="str">
        <f t="shared" si="48"/>
        <v/>
      </c>
      <c r="AK49" s="115" t="str">
        <f t="shared" si="49"/>
        <v/>
      </c>
      <c r="AL49" s="146" t="str">
        <f t="shared" si="50"/>
        <v/>
      </c>
      <c r="AM49" s="115" t="str">
        <f t="shared" si="45"/>
        <v/>
      </c>
      <c r="AN49" s="146">
        <f t="shared" si="46"/>
        <v>0</v>
      </c>
      <c r="AO49" s="220">
        <f t="shared" si="22"/>
        <v>0</v>
      </c>
      <c r="AP49" s="221">
        <f t="shared" si="47"/>
        <v>42</v>
      </c>
      <c r="AQ49" s="201"/>
      <c r="AR49" s="113" t="str">
        <f>IF(C49="","","申込責任者："&amp;申込責任者!$N$20)</f>
        <v/>
      </c>
      <c r="AT49" s="204" t="str">
        <f t="shared" si="38"/>
        <v/>
      </c>
    </row>
    <row r="50" spans="1:46" ht="18" customHeight="1">
      <c r="A50" s="301">
        <v>43</v>
      </c>
      <c r="B50" s="148" t="str">
        <f>IF(OR(C50="",G50="",H50=""),"",IF(AN50=0,"",申込責任者!$N$12&amp;"-"&amp;TEXT(A50,"000")&amp;"_"&amp;PROPER(G50)&amp;"_"&amp;PROPER(H50)&amp;".jpg"))</f>
        <v/>
      </c>
      <c r="C50" s="178"/>
      <c r="D50" s="179"/>
      <c r="E50" s="179"/>
      <c r="F50" s="179"/>
      <c r="G50" s="179"/>
      <c r="H50" s="179"/>
      <c r="I50" s="151"/>
      <c r="J50" s="313"/>
      <c r="K50" s="311"/>
      <c r="L50" s="311"/>
      <c r="M50" s="106"/>
      <c r="N50" s="106"/>
      <c r="O50" s="145" t="str">
        <f t="shared" si="16"/>
        <v/>
      </c>
      <c r="P50" s="174"/>
      <c r="Q50" s="130"/>
      <c r="R50" s="136">
        <f t="shared" si="39"/>
        <v>43</v>
      </c>
      <c r="S50" s="132" t="str">
        <f t="shared" si="36"/>
        <v/>
      </c>
      <c r="T50" s="203" t="str">
        <f ca="1">IF(OR(C50="",申込責任者!$N$28=""),"",申込責任者!$N$28)</f>
        <v/>
      </c>
      <c r="U50" s="107" t="str">
        <f>IF(OR(C50="",申込責任者!$G$29=""),"",申込責任者!$G$29)</f>
        <v/>
      </c>
      <c r="V50" s="113" t="str">
        <f t="shared" si="40"/>
        <v/>
      </c>
      <c r="W50" s="113" t="str">
        <f t="shared" si="41"/>
        <v/>
      </c>
      <c r="X50" s="113" t="str">
        <f t="shared" si="42"/>
        <v/>
      </c>
      <c r="Y50" s="107" t="str">
        <f t="shared" ref="Y50:Y81" si="51">L50&amp;""</f>
        <v/>
      </c>
      <c r="Z50" s="114" t="str">
        <f t="shared" si="28"/>
        <v/>
      </c>
      <c r="AA50" s="220" t="str">
        <f t="shared" si="29"/>
        <v/>
      </c>
      <c r="AB50" s="330" t="str">
        <f t="shared" si="30"/>
        <v/>
      </c>
      <c r="AC50" s="330" t="str">
        <f t="shared" si="31"/>
        <v/>
      </c>
      <c r="AD50" s="330" t="str">
        <f t="shared" si="32"/>
        <v/>
      </c>
      <c r="AE50" s="216">
        <f t="shared" si="33"/>
        <v>0</v>
      </c>
      <c r="AF50" s="216">
        <f t="shared" si="43"/>
        <v>0</v>
      </c>
      <c r="AG50" s="216">
        <f t="shared" si="35"/>
        <v>0</v>
      </c>
      <c r="AH50" s="146" t="str">
        <f t="shared" si="37"/>
        <v/>
      </c>
      <c r="AI50" s="146" t="str">
        <f t="shared" si="44"/>
        <v/>
      </c>
      <c r="AJ50" s="115" t="str">
        <f t="shared" si="48"/>
        <v/>
      </c>
      <c r="AK50" s="115" t="str">
        <f t="shared" si="49"/>
        <v/>
      </c>
      <c r="AL50" s="146" t="str">
        <f t="shared" si="50"/>
        <v/>
      </c>
      <c r="AM50" s="115" t="str">
        <f t="shared" si="45"/>
        <v/>
      </c>
      <c r="AN50" s="146">
        <f t="shared" si="46"/>
        <v>0</v>
      </c>
      <c r="AO50" s="220">
        <f t="shared" si="22"/>
        <v>0</v>
      </c>
      <c r="AP50" s="221">
        <f t="shared" si="47"/>
        <v>43</v>
      </c>
      <c r="AQ50" s="201"/>
      <c r="AR50" s="113" t="str">
        <f>IF(C50="","","申込責任者："&amp;申込責任者!$N$20)</f>
        <v/>
      </c>
      <c r="AT50" s="204" t="str">
        <f t="shared" si="38"/>
        <v/>
      </c>
    </row>
    <row r="51" spans="1:46" ht="18" customHeight="1">
      <c r="A51" s="301">
        <v>44</v>
      </c>
      <c r="B51" s="148" t="str">
        <f>IF(OR(C51="",G51="",H51=""),"",IF(AN51=0,"",申込責任者!$N$12&amp;"-"&amp;TEXT(A51,"000")&amp;"_"&amp;PROPER(G51)&amp;"_"&amp;PROPER(H51)&amp;".jpg"))</f>
        <v/>
      </c>
      <c r="C51" s="178"/>
      <c r="D51" s="179"/>
      <c r="E51" s="179"/>
      <c r="F51" s="179"/>
      <c r="G51" s="179"/>
      <c r="H51" s="179"/>
      <c r="I51" s="151"/>
      <c r="J51" s="313"/>
      <c r="K51" s="311"/>
      <c r="L51" s="311"/>
      <c r="M51" s="106"/>
      <c r="N51" s="106"/>
      <c r="O51" s="145" t="str">
        <f t="shared" si="16"/>
        <v/>
      </c>
      <c r="P51" s="174"/>
      <c r="Q51" s="130"/>
      <c r="R51" s="136">
        <f t="shared" si="39"/>
        <v>44</v>
      </c>
      <c r="S51" s="132" t="str">
        <f t="shared" si="36"/>
        <v/>
      </c>
      <c r="T51" s="203" t="str">
        <f ca="1">IF(OR(C51="",申込責任者!$N$28=""),"",申込責任者!$N$28)</f>
        <v/>
      </c>
      <c r="U51" s="107" t="str">
        <f>IF(OR(C51="",申込責任者!$G$29=""),"",申込責任者!$G$29)</f>
        <v/>
      </c>
      <c r="V51" s="113" t="str">
        <f t="shared" si="40"/>
        <v/>
      </c>
      <c r="W51" s="113" t="str">
        <f t="shared" si="41"/>
        <v/>
      </c>
      <c r="X51" s="113" t="str">
        <f t="shared" si="42"/>
        <v/>
      </c>
      <c r="Y51" s="107" t="str">
        <f t="shared" si="51"/>
        <v/>
      </c>
      <c r="Z51" s="114" t="str">
        <f t="shared" si="28"/>
        <v/>
      </c>
      <c r="AA51" s="220" t="str">
        <f t="shared" si="29"/>
        <v/>
      </c>
      <c r="AB51" s="330" t="str">
        <f t="shared" si="30"/>
        <v/>
      </c>
      <c r="AC51" s="330" t="str">
        <f t="shared" si="31"/>
        <v/>
      </c>
      <c r="AD51" s="330" t="str">
        <f t="shared" si="32"/>
        <v/>
      </c>
      <c r="AE51" s="216">
        <f t="shared" si="33"/>
        <v>0</v>
      </c>
      <c r="AF51" s="216">
        <f t="shared" si="43"/>
        <v>0</v>
      </c>
      <c r="AG51" s="216">
        <f t="shared" si="35"/>
        <v>0</v>
      </c>
      <c r="AH51" s="146" t="str">
        <f t="shared" si="37"/>
        <v/>
      </c>
      <c r="AI51" s="146" t="str">
        <f t="shared" si="44"/>
        <v/>
      </c>
      <c r="AJ51" s="115" t="str">
        <f t="shared" si="48"/>
        <v/>
      </c>
      <c r="AK51" s="115" t="str">
        <f t="shared" si="49"/>
        <v/>
      </c>
      <c r="AL51" s="146" t="str">
        <f t="shared" si="50"/>
        <v/>
      </c>
      <c r="AM51" s="115" t="str">
        <f t="shared" si="45"/>
        <v/>
      </c>
      <c r="AN51" s="146">
        <f t="shared" si="46"/>
        <v>0</v>
      </c>
      <c r="AO51" s="220">
        <f t="shared" si="22"/>
        <v>0</v>
      </c>
      <c r="AP51" s="221">
        <f t="shared" si="47"/>
        <v>44</v>
      </c>
      <c r="AQ51" s="201"/>
      <c r="AR51" s="113" t="str">
        <f>IF(C51="","","申込責任者："&amp;申込責任者!$N$20)</f>
        <v/>
      </c>
      <c r="AT51" s="204" t="str">
        <f t="shared" si="38"/>
        <v/>
      </c>
    </row>
    <row r="52" spans="1:46" ht="18" customHeight="1">
      <c r="A52" s="301">
        <v>45</v>
      </c>
      <c r="B52" s="148" t="str">
        <f>IF(OR(C52="",G52="",H52=""),"",IF(AN52=0,"",申込責任者!$N$12&amp;"-"&amp;TEXT(A52,"000")&amp;"_"&amp;PROPER(G52)&amp;"_"&amp;PROPER(H52)&amp;".jpg"))</f>
        <v/>
      </c>
      <c r="C52" s="178"/>
      <c r="D52" s="179"/>
      <c r="E52" s="179"/>
      <c r="F52" s="179"/>
      <c r="G52" s="179"/>
      <c r="H52" s="179"/>
      <c r="I52" s="151"/>
      <c r="J52" s="313"/>
      <c r="K52" s="311"/>
      <c r="L52" s="311"/>
      <c r="M52" s="106"/>
      <c r="N52" s="106"/>
      <c r="O52" s="145" t="str">
        <f t="shared" si="16"/>
        <v/>
      </c>
      <c r="P52" s="174"/>
      <c r="Q52" s="130"/>
      <c r="R52" s="136">
        <f t="shared" si="39"/>
        <v>45</v>
      </c>
      <c r="S52" s="132" t="str">
        <f t="shared" si="36"/>
        <v/>
      </c>
      <c r="T52" s="203" t="str">
        <f ca="1">IF(OR(C52="",申込責任者!$N$28=""),"",申込責任者!$N$28)</f>
        <v/>
      </c>
      <c r="U52" s="107" t="str">
        <f>IF(OR(C52="",申込責任者!$G$29=""),"",申込責任者!$G$29)</f>
        <v/>
      </c>
      <c r="V52" s="113" t="str">
        <f t="shared" si="40"/>
        <v/>
      </c>
      <c r="W52" s="113" t="str">
        <f t="shared" si="41"/>
        <v/>
      </c>
      <c r="X52" s="113" t="str">
        <f t="shared" si="42"/>
        <v/>
      </c>
      <c r="Y52" s="107" t="str">
        <f t="shared" si="51"/>
        <v/>
      </c>
      <c r="Z52" s="114" t="str">
        <f t="shared" si="28"/>
        <v/>
      </c>
      <c r="AA52" s="220" t="str">
        <f t="shared" si="29"/>
        <v/>
      </c>
      <c r="AB52" s="330" t="str">
        <f t="shared" si="30"/>
        <v/>
      </c>
      <c r="AC52" s="330" t="str">
        <f t="shared" si="31"/>
        <v/>
      </c>
      <c r="AD52" s="330" t="str">
        <f t="shared" si="32"/>
        <v/>
      </c>
      <c r="AE52" s="216">
        <f t="shared" si="33"/>
        <v>0</v>
      </c>
      <c r="AF52" s="216">
        <f t="shared" si="43"/>
        <v>0</v>
      </c>
      <c r="AG52" s="216">
        <f t="shared" si="35"/>
        <v>0</v>
      </c>
      <c r="AH52" s="146" t="str">
        <f t="shared" si="37"/>
        <v/>
      </c>
      <c r="AI52" s="146" t="str">
        <f t="shared" si="44"/>
        <v/>
      </c>
      <c r="AJ52" s="115" t="str">
        <f t="shared" si="48"/>
        <v/>
      </c>
      <c r="AK52" s="115" t="str">
        <f t="shared" si="49"/>
        <v/>
      </c>
      <c r="AL52" s="146" t="str">
        <f t="shared" si="50"/>
        <v/>
      </c>
      <c r="AM52" s="115" t="str">
        <f t="shared" si="45"/>
        <v/>
      </c>
      <c r="AN52" s="146">
        <f t="shared" si="46"/>
        <v>0</v>
      </c>
      <c r="AO52" s="220">
        <f t="shared" si="22"/>
        <v>0</v>
      </c>
      <c r="AP52" s="221">
        <f t="shared" si="47"/>
        <v>45</v>
      </c>
      <c r="AQ52" s="201"/>
      <c r="AR52" s="113" t="str">
        <f>IF(C52="","","申込責任者："&amp;申込責任者!$N$20)</f>
        <v/>
      </c>
      <c r="AT52" s="204" t="str">
        <f t="shared" si="38"/>
        <v/>
      </c>
    </row>
    <row r="53" spans="1:46" ht="18" customHeight="1">
      <c r="A53" s="301">
        <v>46</v>
      </c>
      <c r="B53" s="148" t="str">
        <f>IF(OR(C53="",G53="",H53=""),"",IF(AN53=0,"",申込責任者!$N$12&amp;"-"&amp;TEXT(A53,"000")&amp;"_"&amp;PROPER(G53)&amp;"_"&amp;PROPER(H53)&amp;".jpg"))</f>
        <v/>
      </c>
      <c r="C53" s="178"/>
      <c r="D53" s="179"/>
      <c r="E53" s="179"/>
      <c r="F53" s="179"/>
      <c r="G53" s="179"/>
      <c r="H53" s="179"/>
      <c r="I53" s="151"/>
      <c r="J53" s="313"/>
      <c r="K53" s="311"/>
      <c r="L53" s="311"/>
      <c r="M53" s="106"/>
      <c r="N53" s="106"/>
      <c r="O53" s="145" t="str">
        <f t="shared" si="16"/>
        <v/>
      </c>
      <c r="P53" s="174"/>
      <c r="Q53" s="130"/>
      <c r="R53" s="136">
        <f t="shared" si="39"/>
        <v>46</v>
      </c>
      <c r="S53" s="132" t="str">
        <f t="shared" si="36"/>
        <v/>
      </c>
      <c r="T53" s="203" t="str">
        <f ca="1">IF(OR(C53="",申込責任者!$N$28=""),"",申込責任者!$N$28)</f>
        <v/>
      </c>
      <c r="U53" s="107" t="str">
        <f>IF(OR(C53="",申込責任者!$G$29=""),"",申込責任者!$G$29)</f>
        <v/>
      </c>
      <c r="V53" s="113" t="str">
        <f t="shared" si="40"/>
        <v/>
      </c>
      <c r="W53" s="113" t="str">
        <f t="shared" si="41"/>
        <v/>
      </c>
      <c r="X53" s="113" t="str">
        <f t="shared" si="42"/>
        <v/>
      </c>
      <c r="Y53" s="107" t="str">
        <f t="shared" si="51"/>
        <v/>
      </c>
      <c r="Z53" s="114" t="str">
        <f t="shared" si="28"/>
        <v/>
      </c>
      <c r="AA53" s="220" t="str">
        <f t="shared" si="29"/>
        <v/>
      </c>
      <c r="AB53" s="330" t="str">
        <f t="shared" si="30"/>
        <v/>
      </c>
      <c r="AC53" s="330" t="str">
        <f t="shared" si="31"/>
        <v/>
      </c>
      <c r="AD53" s="330" t="str">
        <f t="shared" si="32"/>
        <v/>
      </c>
      <c r="AE53" s="216">
        <f t="shared" si="33"/>
        <v>0</v>
      </c>
      <c r="AF53" s="216">
        <f t="shared" si="43"/>
        <v>0</v>
      </c>
      <c r="AG53" s="216">
        <f t="shared" si="35"/>
        <v>0</v>
      </c>
      <c r="AH53" s="146" t="str">
        <f t="shared" si="37"/>
        <v/>
      </c>
      <c r="AI53" s="146" t="str">
        <f t="shared" si="44"/>
        <v/>
      </c>
      <c r="AJ53" s="115" t="str">
        <f t="shared" si="48"/>
        <v/>
      </c>
      <c r="AK53" s="115" t="str">
        <f t="shared" si="49"/>
        <v/>
      </c>
      <c r="AL53" s="146" t="str">
        <f t="shared" si="50"/>
        <v/>
      </c>
      <c r="AM53" s="115" t="str">
        <f t="shared" si="45"/>
        <v/>
      </c>
      <c r="AN53" s="146">
        <f t="shared" si="46"/>
        <v>0</v>
      </c>
      <c r="AO53" s="220">
        <f t="shared" si="22"/>
        <v>0</v>
      </c>
      <c r="AP53" s="221">
        <f t="shared" si="47"/>
        <v>46</v>
      </c>
      <c r="AQ53" s="201"/>
      <c r="AR53" s="113" t="str">
        <f>IF(C53="","","申込責任者："&amp;申込責任者!$N$20)</f>
        <v/>
      </c>
      <c r="AT53" s="204" t="str">
        <f t="shared" si="38"/>
        <v/>
      </c>
    </row>
    <row r="54" spans="1:46" ht="18" customHeight="1">
      <c r="A54" s="301">
        <v>47</v>
      </c>
      <c r="B54" s="148" t="str">
        <f>IF(OR(C54="",G54="",H54=""),"",IF(AN54=0,"",申込責任者!$N$12&amp;"-"&amp;TEXT(A54,"000")&amp;"_"&amp;PROPER(G54)&amp;"_"&amp;PROPER(H54)&amp;".jpg"))</f>
        <v/>
      </c>
      <c r="C54" s="178"/>
      <c r="D54" s="179"/>
      <c r="E54" s="179"/>
      <c r="F54" s="179"/>
      <c r="G54" s="179"/>
      <c r="H54" s="179"/>
      <c r="I54" s="151"/>
      <c r="J54" s="313"/>
      <c r="K54" s="311"/>
      <c r="L54" s="311"/>
      <c r="M54" s="106"/>
      <c r="N54" s="106"/>
      <c r="O54" s="145" t="str">
        <f t="shared" si="16"/>
        <v/>
      </c>
      <c r="P54" s="174"/>
      <c r="Q54" s="130"/>
      <c r="R54" s="136">
        <f t="shared" si="39"/>
        <v>47</v>
      </c>
      <c r="S54" s="132" t="str">
        <f t="shared" si="36"/>
        <v/>
      </c>
      <c r="T54" s="203" t="str">
        <f ca="1">IF(OR(C54="",申込責任者!$N$28=""),"",申込責任者!$N$28)</f>
        <v/>
      </c>
      <c r="U54" s="107" t="str">
        <f>IF(OR(C54="",申込責任者!$G$29=""),"",申込責任者!$G$29)</f>
        <v/>
      </c>
      <c r="V54" s="113" t="str">
        <f t="shared" si="40"/>
        <v/>
      </c>
      <c r="W54" s="113" t="str">
        <f t="shared" si="41"/>
        <v/>
      </c>
      <c r="X54" s="113" t="str">
        <f t="shared" si="42"/>
        <v/>
      </c>
      <c r="Y54" s="107" t="str">
        <f t="shared" si="51"/>
        <v/>
      </c>
      <c r="Z54" s="114" t="str">
        <f t="shared" si="28"/>
        <v/>
      </c>
      <c r="AA54" s="220" t="str">
        <f t="shared" si="29"/>
        <v/>
      </c>
      <c r="AB54" s="330" t="str">
        <f t="shared" si="30"/>
        <v/>
      </c>
      <c r="AC54" s="330" t="str">
        <f t="shared" si="31"/>
        <v/>
      </c>
      <c r="AD54" s="330" t="str">
        <f t="shared" si="32"/>
        <v/>
      </c>
      <c r="AE54" s="216">
        <f t="shared" si="33"/>
        <v>0</v>
      </c>
      <c r="AF54" s="216">
        <f t="shared" si="43"/>
        <v>0</v>
      </c>
      <c r="AG54" s="216">
        <f t="shared" si="35"/>
        <v>0</v>
      </c>
      <c r="AH54" s="146" t="str">
        <f t="shared" si="37"/>
        <v/>
      </c>
      <c r="AI54" s="146" t="str">
        <f t="shared" si="44"/>
        <v/>
      </c>
      <c r="AJ54" s="115" t="str">
        <f t="shared" si="48"/>
        <v/>
      </c>
      <c r="AK54" s="115" t="str">
        <f t="shared" si="49"/>
        <v/>
      </c>
      <c r="AL54" s="146" t="str">
        <f t="shared" si="50"/>
        <v/>
      </c>
      <c r="AM54" s="115" t="str">
        <f t="shared" si="45"/>
        <v/>
      </c>
      <c r="AN54" s="146">
        <f t="shared" si="46"/>
        <v>0</v>
      </c>
      <c r="AO54" s="220">
        <f t="shared" si="22"/>
        <v>0</v>
      </c>
      <c r="AP54" s="221">
        <f t="shared" si="47"/>
        <v>47</v>
      </c>
      <c r="AQ54" s="201"/>
      <c r="AR54" s="113" t="str">
        <f>IF(C54="","","申込責任者："&amp;申込責任者!$N$20)</f>
        <v/>
      </c>
      <c r="AT54" s="204" t="str">
        <f t="shared" si="38"/>
        <v/>
      </c>
    </row>
    <row r="55" spans="1:46" ht="18" customHeight="1">
      <c r="A55" s="301">
        <v>48</v>
      </c>
      <c r="B55" s="148" t="str">
        <f>IF(OR(C55="",G55="",H55=""),"",IF(AN55=0,"",申込責任者!$N$12&amp;"-"&amp;TEXT(A55,"000")&amp;"_"&amp;PROPER(G55)&amp;"_"&amp;PROPER(H55)&amp;".jpg"))</f>
        <v/>
      </c>
      <c r="C55" s="178"/>
      <c r="D55" s="179"/>
      <c r="E55" s="179"/>
      <c r="F55" s="179"/>
      <c r="G55" s="179"/>
      <c r="H55" s="179"/>
      <c r="I55" s="151"/>
      <c r="J55" s="313"/>
      <c r="K55" s="311"/>
      <c r="L55" s="311"/>
      <c r="M55" s="106"/>
      <c r="N55" s="106"/>
      <c r="O55" s="145" t="str">
        <f t="shared" si="16"/>
        <v/>
      </c>
      <c r="P55" s="174"/>
      <c r="Q55" s="130"/>
      <c r="R55" s="136">
        <f t="shared" si="39"/>
        <v>48</v>
      </c>
      <c r="S55" s="132" t="str">
        <f t="shared" si="36"/>
        <v/>
      </c>
      <c r="T55" s="203" t="str">
        <f ca="1">IF(OR(C55="",申込責任者!$N$28=""),"",申込責任者!$N$28)</f>
        <v/>
      </c>
      <c r="U55" s="107" t="str">
        <f>IF(OR(C55="",申込責任者!$G$29=""),"",申込責任者!$G$29)</f>
        <v/>
      </c>
      <c r="V55" s="113" t="str">
        <f t="shared" si="40"/>
        <v/>
      </c>
      <c r="W55" s="113" t="str">
        <f t="shared" si="41"/>
        <v/>
      </c>
      <c r="X55" s="113" t="str">
        <f t="shared" si="42"/>
        <v/>
      </c>
      <c r="Y55" s="107" t="str">
        <f t="shared" si="51"/>
        <v/>
      </c>
      <c r="Z55" s="114" t="str">
        <f t="shared" si="28"/>
        <v/>
      </c>
      <c r="AA55" s="220" t="str">
        <f t="shared" si="29"/>
        <v/>
      </c>
      <c r="AB55" s="330" t="str">
        <f t="shared" si="30"/>
        <v/>
      </c>
      <c r="AC55" s="330" t="str">
        <f t="shared" si="31"/>
        <v/>
      </c>
      <c r="AD55" s="330" t="str">
        <f t="shared" si="32"/>
        <v/>
      </c>
      <c r="AE55" s="216">
        <f t="shared" si="33"/>
        <v>0</v>
      </c>
      <c r="AF55" s="216">
        <f t="shared" si="43"/>
        <v>0</v>
      </c>
      <c r="AG55" s="216">
        <f t="shared" si="35"/>
        <v>0</v>
      </c>
      <c r="AH55" s="146" t="str">
        <f t="shared" si="37"/>
        <v/>
      </c>
      <c r="AI55" s="146" t="str">
        <f t="shared" si="44"/>
        <v/>
      </c>
      <c r="AJ55" s="115" t="str">
        <f t="shared" si="48"/>
        <v/>
      </c>
      <c r="AK55" s="115" t="str">
        <f t="shared" si="49"/>
        <v/>
      </c>
      <c r="AL55" s="146" t="str">
        <f t="shared" si="50"/>
        <v/>
      </c>
      <c r="AM55" s="115" t="str">
        <f t="shared" si="45"/>
        <v/>
      </c>
      <c r="AN55" s="146">
        <f t="shared" si="46"/>
        <v>0</v>
      </c>
      <c r="AO55" s="220">
        <f t="shared" si="22"/>
        <v>0</v>
      </c>
      <c r="AP55" s="221">
        <f t="shared" si="47"/>
        <v>48</v>
      </c>
      <c r="AQ55" s="201"/>
      <c r="AR55" s="113" t="str">
        <f>IF(C55="","","申込責任者："&amp;申込責任者!$N$20)</f>
        <v/>
      </c>
      <c r="AT55" s="204" t="str">
        <f t="shared" si="38"/>
        <v/>
      </c>
    </row>
    <row r="56" spans="1:46" ht="18" customHeight="1">
      <c r="A56" s="301">
        <v>49</v>
      </c>
      <c r="B56" s="148" t="str">
        <f>IF(OR(C56="",G56="",H56=""),"",IF(AN56=0,"",申込責任者!$N$12&amp;"-"&amp;TEXT(A56,"000")&amp;"_"&amp;PROPER(G56)&amp;"_"&amp;PROPER(H56)&amp;".jpg"))</f>
        <v/>
      </c>
      <c r="C56" s="178"/>
      <c r="D56" s="179"/>
      <c r="E56" s="179"/>
      <c r="F56" s="179"/>
      <c r="G56" s="179"/>
      <c r="H56" s="179"/>
      <c r="I56" s="151"/>
      <c r="J56" s="313"/>
      <c r="K56" s="311"/>
      <c r="L56" s="311"/>
      <c r="M56" s="106"/>
      <c r="N56" s="106"/>
      <c r="O56" s="145" t="str">
        <f t="shared" si="16"/>
        <v/>
      </c>
      <c r="P56" s="174"/>
      <c r="Q56" s="130"/>
      <c r="R56" s="136">
        <f t="shared" si="39"/>
        <v>49</v>
      </c>
      <c r="S56" s="132" t="str">
        <f t="shared" si="36"/>
        <v/>
      </c>
      <c r="T56" s="203" t="str">
        <f ca="1">IF(OR(C56="",申込責任者!$N$28=""),"",申込責任者!$N$28)</f>
        <v/>
      </c>
      <c r="U56" s="107" t="str">
        <f>IF(OR(C56="",申込責任者!$G$29=""),"",申込責任者!$G$29)</f>
        <v/>
      </c>
      <c r="V56" s="113" t="str">
        <f t="shared" si="40"/>
        <v/>
      </c>
      <c r="W56" s="113" t="str">
        <f t="shared" si="41"/>
        <v/>
      </c>
      <c r="X56" s="113" t="str">
        <f t="shared" si="42"/>
        <v/>
      </c>
      <c r="Y56" s="107" t="str">
        <f t="shared" si="51"/>
        <v/>
      </c>
      <c r="Z56" s="114" t="str">
        <f t="shared" si="28"/>
        <v/>
      </c>
      <c r="AA56" s="220" t="str">
        <f t="shared" si="29"/>
        <v/>
      </c>
      <c r="AB56" s="330" t="str">
        <f t="shared" si="30"/>
        <v/>
      </c>
      <c r="AC56" s="330" t="str">
        <f t="shared" si="31"/>
        <v/>
      </c>
      <c r="AD56" s="330" t="str">
        <f t="shared" si="32"/>
        <v/>
      </c>
      <c r="AE56" s="216">
        <f t="shared" si="33"/>
        <v>0</v>
      </c>
      <c r="AF56" s="216">
        <f t="shared" si="43"/>
        <v>0</v>
      </c>
      <c r="AG56" s="216">
        <f t="shared" si="35"/>
        <v>0</v>
      </c>
      <c r="AH56" s="146" t="str">
        <f t="shared" si="37"/>
        <v/>
      </c>
      <c r="AI56" s="146" t="str">
        <f t="shared" si="44"/>
        <v/>
      </c>
      <c r="AJ56" s="115" t="str">
        <f t="shared" si="48"/>
        <v/>
      </c>
      <c r="AK56" s="115" t="str">
        <f t="shared" si="49"/>
        <v/>
      </c>
      <c r="AL56" s="146" t="str">
        <f t="shared" si="50"/>
        <v/>
      </c>
      <c r="AM56" s="115" t="str">
        <f t="shared" si="45"/>
        <v/>
      </c>
      <c r="AN56" s="146">
        <f t="shared" si="46"/>
        <v>0</v>
      </c>
      <c r="AO56" s="220">
        <f t="shared" si="22"/>
        <v>0</v>
      </c>
      <c r="AP56" s="221">
        <f t="shared" si="47"/>
        <v>49</v>
      </c>
      <c r="AQ56" s="201"/>
      <c r="AR56" s="113" t="str">
        <f>IF(C56="","","申込責任者："&amp;申込責任者!$N$20)</f>
        <v/>
      </c>
      <c r="AT56" s="204" t="str">
        <f t="shared" si="38"/>
        <v/>
      </c>
    </row>
    <row r="57" spans="1:46" ht="18" customHeight="1">
      <c r="A57" s="301">
        <v>50</v>
      </c>
      <c r="B57" s="148" t="str">
        <f>IF(OR(C57="",G57="",H57=""),"",IF(AN57=0,"",申込責任者!$N$12&amp;"-"&amp;TEXT(A57,"000")&amp;"_"&amp;PROPER(G57)&amp;"_"&amp;PROPER(H57)&amp;".jpg"))</f>
        <v/>
      </c>
      <c r="C57" s="178"/>
      <c r="D57" s="179"/>
      <c r="E57" s="179"/>
      <c r="F57" s="179"/>
      <c r="G57" s="179"/>
      <c r="H57" s="179"/>
      <c r="I57" s="151"/>
      <c r="J57" s="313"/>
      <c r="K57" s="311"/>
      <c r="L57" s="311"/>
      <c r="M57" s="106"/>
      <c r="N57" s="106"/>
      <c r="O57" s="145" t="str">
        <f t="shared" si="16"/>
        <v/>
      </c>
      <c r="P57" s="174"/>
      <c r="Q57" s="130"/>
      <c r="R57" s="136">
        <f t="shared" si="39"/>
        <v>50</v>
      </c>
      <c r="S57" s="132" t="str">
        <f t="shared" si="36"/>
        <v/>
      </c>
      <c r="T57" s="203" t="str">
        <f ca="1">IF(OR(C57="",申込責任者!$N$28=""),"",申込責任者!$N$28)</f>
        <v/>
      </c>
      <c r="U57" s="107" t="str">
        <f>IF(OR(C57="",申込責任者!$G$29=""),"",申込責任者!$G$29)</f>
        <v/>
      </c>
      <c r="V57" s="113" t="str">
        <f t="shared" si="40"/>
        <v/>
      </c>
      <c r="W57" s="113" t="str">
        <f t="shared" si="41"/>
        <v/>
      </c>
      <c r="X57" s="113" t="str">
        <f t="shared" si="42"/>
        <v/>
      </c>
      <c r="Y57" s="107" t="str">
        <f t="shared" si="51"/>
        <v/>
      </c>
      <c r="Z57" s="114" t="str">
        <f t="shared" si="28"/>
        <v/>
      </c>
      <c r="AA57" s="220" t="str">
        <f t="shared" si="29"/>
        <v/>
      </c>
      <c r="AB57" s="330" t="str">
        <f t="shared" si="30"/>
        <v/>
      </c>
      <c r="AC57" s="330" t="str">
        <f t="shared" si="31"/>
        <v/>
      </c>
      <c r="AD57" s="330" t="str">
        <f t="shared" si="32"/>
        <v/>
      </c>
      <c r="AE57" s="216">
        <f t="shared" si="33"/>
        <v>0</v>
      </c>
      <c r="AF57" s="216">
        <f t="shared" si="43"/>
        <v>0</v>
      </c>
      <c r="AG57" s="216">
        <f t="shared" si="35"/>
        <v>0</v>
      </c>
      <c r="AH57" s="146" t="str">
        <f t="shared" si="37"/>
        <v/>
      </c>
      <c r="AI57" s="146" t="str">
        <f t="shared" si="44"/>
        <v/>
      </c>
      <c r="AJ57" s="115" t="str">
        <f t="shared" si="48"/>
        <v/>
      </c>
      <c r="AK57" s="115" t="str">
        <f t="shared" si="49"/>
        <v/>
      </c>
      <c r="AL57" s="146" t="str">
        <f t="shared" si="50"/>
        <v/>
      </c>
      <c r="AM57" s="115" t="str">
        <f t="shared" si="45"/>
        <v/>
      </c>
      <c r="AN57" s="146">
        <f t="shared" si="46"/>
        <v>0</v>
      </c>
      <c r="AO57" s="220">
        <f t="shared" si="22"/>
        <v>0</v>
      </c>
      <c r="AP57" s="221">
        <f t="shared" si="47"/>
        <v>50</v>
      </c>
      <c r="AQ57" s="201"/>
      <c r="AR57" s="113" t="str">
        <f>IF(C57="","","申込責任者："&amp;申込責任者!$N$20)</f>
        <v/>
      </c>
      <c r="AT57" s="204" t="str">
        <f t="shared" si="38"/>
        <v/>
      </c>
    </row>
    <row r="58" spans="1:46" ht="18" customHeight="1">
      <c r="A58" s="301">
        <v>51</v>
      </c>
      <c r="B58" s="148" t="str">
        <f>IF(OR(C58="",G58="",H58=""),"",IF(AN58=0,"",申込責任者!$N$12&amp;"-"&amp;TEXT(A58,"000")&amp;"_"&amp;PROPER(G58)&amp;"_"&amp;PROPER(H58)&amp;".jpg"))</f>
        <v/>
      </c>
      <c r="C58" s="178"/>
      <c r="D58" s="179"/>
      <c r="E58" s="179"/>
      <c r="F58" s="179"/>
      <c r="G58" s="179"/>
      <c r="H58" s="179"/>
      <c r="I58" s="151"/>
      <c r="J58" s="313"/>
      <c r="K58" s="311"/>
      <c r="L58" s="311"/>
      <c r="M58" s="106"/>
      <c r="N58" s="106"/>
      <c r="O58" s="145" t="str">
        <f t="shared" si="16"/>
        <v/>
      </c>
      <c r="P58" s="174"/>
      <c r="Q58" s="130"/>
      <c r="R58" s="136">
        <f t="shared" si="39"/>
        <v>51</v>
      </c>
      <c r="S58" s="132" t="str">
        <f t="shared" si="36"/>
        <v/>
      </c>
      <c r="T58" s="203" t="str">
        <f ca="1">IF(OR(C58="",申込責任者!$N$28=""),"",申込責任者!$N$28)</f>
        <v/>
      </c>
      <c r="U58" s="107" t="str">
        <f>IF(OR(C58="",申込責任者!$G$29=""),"",申込責任者!$G$29)</f>
        <v/>
      </c>
      <c r="V58" s="113" t="str">
        <f t="shared" si="40"/>
        <v/>
      </c>
      <c r="W58" s="113" t="str">
        <f t="shared" si="41"/>
        <v/>
      </c>
      <c r="X58" s="113" t="str">
        <f t="shared" si="42"/>
        <v/>
      </c>
      <c r="Y58" s="107" t="str">
        <f t="shared" si="51"/>
        <v/>
      </c>
      <c r="Z58" s="114" t="str">
        <f t="shared" si="28"/>
        <v/>
      </c>
      <c r="AA58" s="220" t="str">
        <f t="shared" si="29"/>
        <v/>
      </c>
      <c r="AB58" s="330" t="str">
        <f t="shared" si="30"/>
        <v/>
      </c>
      <c r="AC58" s="330" t="str">
        <f t="shared" si="31"/>
        <v/>
      </c>
      <c r="AD58" s="330" t="str">
        <f t="shared" si="32"/>
        <v/>
      </c>
      <c r="AE58" s="216">
        <f t="shared" si="33"/>
        <v>0</v>
      </c>
      <c r="AF58" s="216">
        <f t="shared" si="43"/>
        <v>0</v>
      </c>
      <c r="AG58" s="216">
        <f t="shared" si="35"/>
        <v>0</v>
      </c>
      <c r="AH58" s="146" t="str">
        <f t="shared" si="37"/>
        <v/>
      </c>
      <c r="AI58" s="146" t="str">
        <f t="shared" si="44"/>
        <v/>
      </c>
      <c r="AJ58" s="115" t="str">
        <f t="shared" si="48"/>
        <v/>
      </c>
      <c r="AK58" s="115" t="str">
        <f t="shared" si="49"/>
        <v/>
      </c>
      <c r="AL58" s="146" t="str">
        <f t="shared" si="50"/>
        <v/>
      </c>
      <c r="AM58" s="115" t="str">
        <f t="shared" si="45"/>
        <v/>
      </c>
      <c r="AN58" s="146">
        <f t="shared" si="46"/>
        <v>0</v>
      </c>
      <c r="AO58" s="220">
        <f t="shared" si="22"/>
        <v>0</v>
      </c>
      <c r="AP58" s="221">
        <f t="shared" si="47"/>
        <v>51</v>
      </c>
      <c r="AQ58" s="201"/>
      <c r="AR58" s="113" t="str">
        <f>IF(C58="","","申込責任者："&amp;申込責任者!$N$20)</f>
        <v/>
      </c>
      <c r="AT58" s="204" t="str">
        <f t="shared" si="38"/>
        <v/>
      </c>
    </row>
    <row r="59" spans="1:46" ht="18" customHeight="1">
      <c r="A59" s="301">
        <v>52</v>
      </c>
      <c r="B59" s="148" t="str">
        <f>IF(OR(C59="",G59="",H59=""),"",IF(AN59=0,"",申込責任者!$N$12&amp;"-"&amp;TEXT(A59,"000")&amp;"_"&amp;PROPER(G59)&amp;"_"&amp;PROPER(H59)&amp;".jpg"))</f>
        <v/>
      </c>
      <c r="C59" s="178"/>
      <c r="D59" s="179"/>
      <c r="E59" s="179"/>
      <c r="F59" s="179"/>
      <c r="G59" s="179"/>
      <c r="H59" s="179"/>
      <c r="I59" s="151"/>
      <c r="J59" s="313"/>
      <c r="K59" s="311"/>
      <c r="L59" s="311"/>
      <c r="M59" s="106"/>
      <c r="N59" s="106"/>
      <c r="O59" s="145" t="str">
        <f t="shared" si="16"/>
        <v/>
      </c>
      <c r="P59" s="174"/>
      <c r="Q59" s="130"/>
      <c r="R59" s="136">
        <f t="shared" si="39"/>
        <v>52</v>
      </c>
      <c r="S59" s="132" t="str">
        <f t="shared" si="36"/>
        <v/>
      </c>
      <c r="T59" s="203" t="str">
        <f ca="1">IF(OR(C59="",申込責任者!$N$28=""),"",申込責任者!$N$28)</f>
        <v/>
      </c>
      <c r="U59" s="107" t="str">
        <f>IF(OR(C59="",申込責任者!$G$29=""),"",申込責任者!$G$29)</f>
        <v/>
      </c>
      <c r="V59" s="113" t="str">
        <f t="shared" si="40"/>
        <v/>
      </c>
      <c r="W59" s="113" t="str">
        <f t="shared" si="41"/>
        <v/>
      </c>
      <c r="X59" s="113" t="str">
        <f t="shared" si="42"/>
        <v/>
      </c>
      <c r="Y59" s="107" t="str">
        <f t="shared" si="51"/>
        <v/>
      </c>
      <c r="Z59" s="114" t="str">
        <f t="shared" si="28"/>
        <v/>
      </c>
      <c r="AA59" s="220" t="str">
        <f t="shared" si="29"/>
        <v/>
      </c>
      <c r="AB59" s="330" t="str">
        <f t="shared" si="30"/>
        <v/>
      </c>
      <c r="AC59" s="330" t="str">
        <f t="shared" si="31"/>
        <v/>
      </c>
      <c r="AD59" s="330" t="str">
        <f t="shared" si="32"/>
        <v/>
      </c>
      <c r="AE59" s="216">
        <f t="shared" si="33"/>
        <v>0</v>
      </c>
      <c r="AF59" s="216">
        <f t="shared" si="43"/>
        <v>0</v>
      </c>
      <c r="AG59" s="216">
        <f t="shared" si="35"/>
        <v>0</v>
      </c>
      <c r="AH59" s="146" t="str">
        <f t="shared" si="37"/>
        <v/>
      </c>
      <c r="AI59" s="146" t="str">
        <f t="shared" si="44"/>
        <v/>
      </c>
      <c r="AJ59" s="115" t="str">
        <f t="shared" si="48"/>
        <v/>
      </c>
      <c r="AK59" s="115" t="str">
        <f t="shared" si="49"/>
        <v/>
      </c>
      <c r="AL59" s="146" t="str">
        <f t="shared" si="50"/>
        <v/>
      </c>
      <c r="AM59" s="115" t="str">
        <f t="shared" si="45"/>
        <v/>
      </c>
      <c r="AN59" s="146">
        <f t="shared" si="46"/>
        <v>0</v>
      </c>
      <c r="AO59" s="220">
        <f t="shared" si="22"/>
        <v>0</v>
      </c>
      <c r="AP59" s="221">
        <f t="shared" si="47"/>
        <v>52</v>
      </c>
      <c r="AQ59" s="201"/>
      <c r="AR59" s="113" t="str">
        <f>IF(C59="","","申込責任者："&amp;申込責任者!$N$20)</f>
        <v/>
      </c>
      <c r="AT59" s="204" t="str">
        <f t="shared" si="38"/>
        <v/>
      </c>
    </row>
    <row r="60" spans="1:46" ht="18" customHeight="1">
      <c r="A60" s="301">
        <v>53</v>
      </c>
      <c r="B60" s="148" t="str">
        <f>IF(OR(C60="",G60="",H60=""),"",IF(AN60=0,"",申込責任者!$N$12&amp;"-"&amp;TEXT(A60,"000")&amp;"_"&amp;PROPER(G60)&amp;"_"&amp;PROPER(H60)&amp;".jpg"))</f>
        <v/>
      </c>
      <c r="C60" s="178"/>
      <c r="D60" s="179"/>
      <c r="E60" s="179"/>
      <c r="F60" s="179"/>
      <c r="G60" s="179"/>
      <c r="H60" s="179"/>
      <c r="I60" s="151"/>
      <c r="J60" s="313"/>
      <c r="K60" s="311"/>
      <c r="L60" s="311"/>
      <c r="M60" s="106"/>
      <c r="N60" s="106"/>
      <c r="O60" s="145" t="str">
        <f t="shared" si="16"/>
        <v/>
      </c>
      <c r="P60" s="174"/>
      <c r="Q60" s="130"/>
      <c r="R60" s="136">
        <f t="shared" si="39"/>
        <v>53</v>
      </c>
      <c r="S60" s="132" t="str">
        <f t="shared" si="36"/>
        <v/>
      </c>
      <c r="T60" s="203" t="str">
        <f ca="1">IF(OR(C60="",申込責任者!$N$28=""),"",申込責任者!$N$28)</f>
        <v/>
      </c>
      <c r="U60" s="107" t="str">
        <f>IF(OR(C60="",申込責任者!$G$29=""),"",申込責任者!$G$29)</f>
        <v/>
      </c>
      <c r="V60" s="113" t="str">
        <f t="shared" si="40"/>
        <v/>
      </c>
      <c r="W60" s="113" t="str">
        <f t="shared" si="41"/>
        <v/>
      </c>
      <c r="X60" s="113" t="str">
        <f t="shared" si="42"/>
        <v/>
      </c>
      <c r="Y60" s="107" t="str">
        <f t="shared" si="51"/>
        <v/>
      </c>
      <c r="Z60" s="114" t="str">
        <f t="shared" si="28"/>
        <v/>
      </c>
      <c r="AA60" s="220" t="str">
        <f t="shared" si="29"/>
        <v/>
      </c>
      <c r="AB60" s="330" t="str">
        <f t="shared" si="30"/>
        <v/>
      </c>
      <c r="AC60" s="330" t="str">
        <f t="shared" si="31"/>
        <v/>
      </c>
      <c r="AD60" s="330" t="str">
        <f t="shared" si="32"/>
        <v/>
      </c>
      <c r="AE60" s="216">
        <f t="shared" si="33"/>
        <v>0</v>
      </c>
      <c r="AF60" s="216">
        <f t="shared" si="43"/>
        <v>0</v>
      </c>
      <c r="AG60" s="216">
        <f t="shared" si="35"/>
        <v>0</v>
      </c>
      <c r="AH60" s="146" t="str">
        <f t="shared" si="37"/>
        <v/>
      </c>
      <c r="AI60" s="146" t="str">
        <f t="shared" si="44"/>
        <v/>
      </c>
      <c r="AJ60" s="115" t="str">
        <f t="shared" si="48"/>
        <v/>
      </c>
      <c r="AK60" s="115" t="str">
        <f t="shared" si="49"/>
        <v/>
      </c>
      <c r="AL60" s="146" t="str">
        <f t="shared" si="50"/>
        <v/>
      </c>
      <c r="AM60" s="115" t="str">
        <f t="shared" si="45"/>
        <v/>
      </c>
      <c r="AN60" s="146">
        <f t="shared" si="46"/>
        <v>0</v>
      </c>
      <c r="AO60" s="220">
        <f t="shared" si="22"/>
        <v>0</v>
      </c>
      <c r="AP60" s="221">
        <f t="shared" si="47"/>
        <v>53</v>
      </c>
      <c r="AQ60" s="201"/>
      <c r="AR60" s="113" t="str">
        <f>IF(C60="","","申込責任者："&amp;申込責任者!$N$20)</f>
        <v/>
      </c>
      <c r="AT60" s="204" t="str">
        <f t="shared" si="38"/>
        <v/>
      </c>
    </row>
    <row r="61" spans="1:46" ht="18" customHeight="1">
      <c r="A61" s="301">
        <v>54</v>
      </c>
      <c r="B61" s="148" t="str">
        <f>IF(OR(C61="",G61="",H61=""),"",IF(AN61=0,"",申込責任者!$N$12&amp;"-"&amp;TEXT(A61,"000")&amp;"_"&amp;PROPER(G61)&amp;"_"&amp;PROPER(H61)&amp;".jpg"))</f>
        <v/>
      </c>
      <c r="C61" s="178"/>
      <c r="D61" s="179"/>
      <c r="E61" s="179"/>
      <c r="F61" s="179"/>
      <c r="G61" s="179"/>
      <c r="H61" s="179"/>
      <c r="I61" s="151"/>
      <c r="J61" s="313"/>
      <c r="K61" s="311"/>
      <c r="L61" s="311"/>
      <c r="M61" s="106"/>
      <c r="N61" s="106"/>
      <c r="O61" s="145" t="str">
        <f t="shared" si="16"/>
        <v/>
      </c>
      <c r="P61" s="174"/>
      <c r="Q61" s="130"/>
      <c r="R61" s="136">
        <f t="shared" si="39"/>
        <v>54</v>
      </c>
      <c r="S61" s="132" t="str">
        <f t="shared" si="36"/>
        <v/>
      </c>
      <c r="T61" s="203" t="str">
        <f ca="1">IF(OR(C61="",申込責任者!$N$28=""),"",申込責任者!$N$28)</f>
        <v/>
      </c>
      <c r="U61" s="107" t="str">
        <f>IF(OR(C61="",申込責任者!$G$29=""),"",申込責任者!$G$29)</f>
        <v/>
      </c>
      <c r="V61" s="113" t="str">
        <f t="shared" si="40"/>
        <v/>
      </c>
      <c r="W61" s="113" t="str">
        <f t="shared" si="41"/>
        <v/>
      </c>
      <c r="X61" s="113" t="str">
        <f t="shared" si="42"/>
        <v/>
      </c>
      <c r="Y61" s="107" t="str">
        <f t="shared" si="51"/>
        <v/>
      </c>
      <c r="Z61" s="114" t="str">
        <f t="shared" si="28"/>
        <v/>
      </c>
      <c r="AA61" s="220" t="str">
        <f t="shared" si="29"/>
        <v/>
      </c>
      <c r="AB61" s="330" t="str">
        <f t="shared" si="30"/>
        <v/>
      </c>
      <c r="AC61" s="330" t="str">
        <f t="shared" si="31"/>
        <v/>
      </c>
      <c r="AD61" s="330" t="str">
        <f t="shared" si="32"/>
        <v/>
      </c>
      <c r="AE61" s="216">
        <f t="shared" si="33"/>
        <v>0</v>
      </c>
      <c r="AF61" s="216">
        <f t="shared" si="43"/>
        <v>0</v>
      </c>
      <c r="AG61" s="216">
        <f t="shared" si="35"/>
        <v>0</v>
      </c>
      <c r="AH61" s="146" t="str">
        <f t="shared" si="37"/>
        <v/>
      </c>
      <c r="AI61" s="146" t="str">
        <f t="shared" si="44"/>
        <v/>
      </c>
      <c r="AJ61" s="115" t="str">
        <f t="shared" si="48"/>
        <v/>
      </c>
      <c r="AK61" s="115" t="str">
        <f t="shared" si="49"/>
        <v/>
      </c>
      <c r="AL61" s="146" t="str">
        <f t="shared" si="50"/>
        <v/>
      </c>
      <c r="AM61" s="115" t="str">
        <f t="shared" si="45"/>
        <v/>
      </c>
      <c r="AN61" s="146">
        <f t="shared" si="46"/>
        <v>0</v>
      </c>
      <c r="AO61" s="220">
        <f t="shared" si="22"/>
        <v>0</v>
      </c>
      <c r="AP61" s="221">
        <f t="shared" si="47"/>
        <v>54</v>
      </c>
      <c r="AQ61" s="201"/>
      <c r="AR61" s="113" t="str">
        <f>IF(C61="","","申込責任者："&amp;申込責任者!$N$20)</f>
        <v/>
      </c>
      <c r="AT61" s="204" t="str">
        <f t="shared" si="38"/>
        <v/>
      </c>
    </row>
    <row r="62" spans="1:46" ht="18" customHeight="1">
      <c r="A62" s="301">
        <v>55</v>
      </c>
      <c r="B62" s="148" t="str">
        <f>IF(OR(C62="",G62="",H62=""),"",IF(AN62=0,"",申込責任者!$N$12&amp;"-"&amp;TEXT(A62,"000")&amp;"_"&amp;PROPER(G62)&amp;"_"&amp;PROPER(H62)&amp;".jpg"))</f>
        <v/>
      </c>
      <c r="C62" s="178"/>
      <c r="D62" s="179"/>
      <c r="E62" s="179"/>
      <c r="F62" s="179"/>
      <c r="G62" s="179"/>
      <c r="H62" s="179"/>
      <c r="I62" s="151"/>
      <c r="J62" s="313"/>
      <c r="K62" s="311"/>
      <c r="L62" s="311"/>
      <c r="M62" s="106"/>
      <c r="N62" s="106"/>
      <c r="O62" s="145" t="str">
        <f t="shared" si="16"/>
        <v/>
      </c>
      <c r="P62" s="174"/>
      <c r="Q62" s="130"/>
      <c r="R62" s="136">
        <f t="shared" si="39"/>
        <v>55</v>
      </c>
      <c r="S62" s="132" t="str">
        <f t="shared" si="36"/>
        <v/>
      </c>
      <c r="T62" s="203" t="str">
        <f ca="1">IF(OR(C62="",申込責任者!$N$28=""),"",申込責任者!$N$28)</f>
        <v/>
      </c>
      <c r="U62" s="107" t="str">
        <f>IF(OR(C62="",申込責任者!$G$29=""),"",申込責任者!$G$29)</f>
        <v/>
      </c>
      <c r="V62" s="113" t="str">
        <f t="shared" si="40"/>
        <v/>
      </c>
      <c r="W62" s="113" t="str">
        <f t="shared" si="41"/>
        <v/>
      </c>
      <c r="X62" s="113" t="str">
        <f t="shared" si="42"/>
        <v/>
      </c>
      <c r="Y62" s="107" t="str">
        <f t="shared" si="51"/>
        <v/>
      </c>
      <c r="Z62" s="114" t="str">
        <f t="shared" si="28"/>
        <v/>
      </c>
      <c r="AA62" s="220" t="str">
        <f t="shared" si="29"/>
        <v/>
      </c>
      <c r="AB62" s="330" t="str">
        <f t="shared" si="30"/>
        <v/>
      </c>
      <c r="AC62" s="330" t="str">
        <f t="shared" si="31"/>
        <v/>
      </c>
      <c r="AD62" s="330" t="str">
        <f t="shared" si="32"/>
        <v/>
      </c>
      <c r="AE62" s="216">
        <f t="shared" si="33"/>
        <v>0</v>
      </c>
      <c r="AF62" s="216">
        <f t="shared" si="43"/>
        <v>0</v>
      </c>
      <c r="AG62" s="216">
        <f t="shared" si="35"/>
        <v>0</v>
      </c>
      <c r="AH62" s="146" t="str">
        <f t="shared" si="37"/>
        <v/>
      </c>
      <c r="AI62" s="146" t="str">
        <f t="shared" si="44"/>
        <v/>
      </c>
      <c r="AJ62" s="115" t="str">
        <f t="shared" si="48"/>
        <v/>
      </c>
      <c r="AK62" s="115" t="str">
        <f t="shared" si="49"/>
        <v/>
      </c>
      <c r="AL62" s="146" t="str">
        <f t="shared" si="50"/>
        <v/>
      </c>
      <c r="AM62" s="115" t="str">
        <f t="shared" si="45"/>
        <v/>
      </c>
      <c r="AN62" s="146">
        <f t="shared" si="46"/>
        <v>0</v>
      </c>
      <c r="AO62" s="220">
        <f t="shared" si="22"/>
        <v>0</v>
      </c>
      <c r="AP62" s="221">
        <f t="shared" si="47"/>
        <v>55</v>
      </c>
      <c r="AQ62" s="201"/>
      <c r="AR62" s="113" t="str">
        <f>IF(C62="","","申込責任者："&amp;申込責任者!$N$20)</f>
        <v/>
      </c>
      <c r="AT62" s="204" t="str">
        <f t="shared" si="38"/>
        <v/>
      </c>
    </row>
    <row r="63" spans="1:46" ht="18" customHeight="1">
      <c r="A63" s="301">
        <v>56</v>
      </c>
      <c r="B63" s="148" t="str">
        <f>IF(OR(C63="",G63="",H63=""),"",IF(AN63=0,"",申込責任者!$N$12&amp;"-"&amp;TEXT(A63,"000")&amp;"_"&amp;PROPER(G63)&amp;"_"&amp;PROPER(H63)&amp;".jpg"))</f>
        <v/>
      </c>
      <c r="C63" s="178"/>
      <c r="D63" s="179"/>
      <c r="E63" s="179"/>
      <c r="F63" s="179"/>
      <c r="G63" s="179"/>
      <c r="H63" s="179"/>
      <c r="I63" s="151"/>
      <c r="J63" s="313"/>
      <c r="K63" s="311"/>
      <c r="L63" s="311"/>
      <c r="M63" s="106"/>
      <c r="N63" s="106"/>
      <c r="O63" s="145" t="str">
        <f t="shared" si="16"/>
        <v/>
      </c>
      <c r="P63" s="174"/>
      <c r="Q63" s="130"/>
      <c r="R63" s="136">
        <f t="shared" si="39"/>
        <v>56</v>
      </c>
      <c r="S63" s="132" t="str">
        <f t="shared" si="36"/>
        <v/>
      </c>
      <c r="T63" s="203" t="str">
        <f ca="1">IF(OR(C63="",申込責任者!$N$28=""),"",申込責任者!$N$28)</f>
        <v/>
      </c>
      <c r="U63" s="107" t="str">
        <f>IF(OR(C63="",申込責任者!$G$29=""),"",申込責任者!$G$29)</f>
        <v/>
      </c>
      <c r="V63" s="113" t="str">
        <f t="shared" si="40"/>
        <v/>
      </c>
      <c r="W63" s="113" t="str">
        <f t="shared" si="41"/>
        <v/>
      </c>
      <c r="X63" s="113" t="str">
        <f t="shared" si="42"/>
        <v/>
      </c>
      <c r="Y63" s="107" t="str">
        <f t="shared" si="51"/>
        <v/>
      </c>
      <c r="Z63" s="114" t="str">
        <f t="shared" si="28"/>
        <v/>
      </c>
      <c r="AA63" s="220" t="str">
        <f t="shared" si="29"/>
        <v/>
      </c>
      <c r="AB63" s="330" t="str">
        <f t="shared" si="30"/>
        <v/>
      </c>
      <c r="AC63" s="330" t="str">
        <f t="shared" si="31"/>
        <v/>
      </c>
      <c r="AD63" s="330" t="str">
        <f t="shared" si="32"/>
        <v/>
      </c>
      <c r="AE63" s="216">
        <f t="shared" si="33"/>
        <v>0</v>
      </c>
      <c r="AF63" s="216">
        <f t="shared" si="43"/>
        <v>0</v>
      </c>
      <c r="AG63" s="216">
        <f t="shared" si="35"/>
        <v>0</v>
      </c>
      <c r="AH63" s="146" t="str">
        <f t="shared" si="37"/>
        <v/>
      </c>
      <c r="AI63" s="146" t="str">
        <f t="shared" si="44"/>
        <v/>
      </c>
      <c r="AJ63" s="115" t="str">
        <f t="shared" si="48"/>
        <v/>
      </c>
      <c r="AK63" s="115" t="str">
        <f t="shared" si="49"/>
        <v/>
      </c>
      <c r="AL63" s="146" t="str">
        <f t="shared" si="50"/>
        <v/>
      </c>
      <c r="AM63" s="115" t="str">
        <f t="shared" si="45"/>
        <v/>
      </c>
      <c r="AN63" s="146">
        <f t="shared" si="46"/>
        <v>0</v>
      </c>
      <c r="AO63" s="220">
        <f t="shared" si="22"/>
        <v>0</v>
      </c>
      <c r="AP63" s="221">
        <f t="shared" si="47"/>
        <v>56</v>
      </c>
      <c r="AQ63" s="201"/>
      <c r="AR63" s="113" t="str">
        <f>IF(C63="","","申込責任者："&amp;申込責任者!$N$20)</f>
        <v/>
      </c>
      <c r="AT63" s="204" t="str">
        <f t="shared" si="38"/>
        <v/>
      </c>
    </row>
    <row r="64" spans="1:46" ht="18" customHeight="1">
      <c r="A64" s="301">
        <v>57</v>
      </c>
      <c r="B64" s="148" t="str">
        <f>IF(OR(C64="",G64="",H64=""),"",IF(AN64=0,"",申込責任者!$N$12&amp;"-"&amp;TEXT(A64,"000")&amp;"_"&amp;PROPER(G64)&amp;"_"&amp;PROPER(H64)&amp;".jpg"))</f>
        <v/>
      </c>
      <c r="C64" s="178"/>
      <c r="D64" s="179"/>
      <c r="E64" s="179"/>
      <c r="F64" s="179"/>
      <c r="G64" s="179"/>
      <c r="H64" s="179"/>
      <c r="I64" s="151"/>
      <c r="J64" s="313"/>
      <c r="K64" s="311"/>
      <c r="L64" s="311"/>
      <c r="M64" s="106"/>
      <c r="N64" s="106"/>
      <c r="O64" s="145" t="str">
        <f t="shared" si="16"/>
        <v/>
      </c>
      <c r="P64" s="174"/>
      <c r="Q64" s="130"/>
      <c r="R64" s="136">
        <f t="shared" si="39"/>
        <v>57</v>
      </c>
      <c r="S64" s="132" t="str">
        <f t="shared" si="36"/>
        <v/>
      </c>
      <c r="T64" s="203" t="str">
        <f ca="1">IF(OR(C64="",申込責任者!$N$28=""),"",申込責任者!$N$28)</f>
        <v/>
      </c>
      <c r="U64" s="107" t="str">
        <f>IF(OR(C64="",申込責任者!$G$29=""),"",申込責任者!$G$29)</f>
        <v/>
      </c>
      <c r="V64" s="113" t="str">
        <f t="shared" si="40"/>
        <v/>
      </c>
      <c r="W64" s="113" t="str">
        <f t="shared" si="41"/>
        <v/>
      </c>
      <c r="X64" s="113" t="str">
        <f t="shared" si="42"/>
        <v/>
      </c>
      <c r="Y64" s="107" t="str">
        <f t="shared" si="51"/>
        <v/>
      </c>
      <c r="Z64" s="114" t="str">
        <f t="shared" si="28"/>
        <v/>
      </c>
      <c r="AA64" s="220" t="str">
        <f t="shared" si="29"/>
        <v/>
      </c>
      <c r="AB64" s="330" t="str">
        <f t="shared" si="30"/>
        <v/>
      </c>
      <c r="AC64" s="330" t="str">
        <f t="shared" si="31"/>
        <v/>
      </c>
      <c r="AD64" s="330" t="str">
        <f t="shared" si="32"/>
        <v/>
      </c>
      <c r="AE64" s="216">
        <f t="shared" si="33"/>
        <v>0</v>
      </c>
      <c r="AF64" s="216">
        <f t="shared" si="43"/>
        <v>0</v>
      </c>
      <c r="AG64" s="216">
        <f t="shared" si="35"/>
        <v>0</v>
      </c>
      <c r="AH64" s="146" t="str">
        <f t="shared" si="37"/>
        <v/>
      </c>
      <c r="AI64" s="146" t="str">
        <f t="shared" si="44"/>
        <v/>
      </c>
      <c r="AJ64" s="115" t="str">
        <f t="shared" si="48"/>
        <v/>
      </c>
      <c r="AK64" s="115" t="str">
        <f t="shared" si="49"/>
        <v/>
      </c>
      <c r="AL64" s="146" t="str">
        <f t="shared" si="50"/>
        <v/>
      </c>
      <c r="AM64" s="115" t="str">
        <f t="shared" si="45"/>
        <v/>
      </c>
      <c r="AN64" s="146">
        <f t="shared" si="46"/>
        <v>0</v>
      </c>
      <c r="AO64" s="220">
        <f t="shared" si="22"/>
        <v>0</v>
      </c>
      <c r="AP64" s="221">
        <f t="shared" si="47"/>
        <v>57</v>
      </c>
      <c r="AQ64" s="201"/>
      <c r="AR64" s="113" t="str">
        <f>IF(C64="","","申込責任者："&amp;申込責任者!$N$20)</f>
        <v/>
      </c>
      <c r="AT64" s="204" t="str">
        <f t="shared" si="38"/>
        <v/>
      </c>
    </row>
    <row r="65" spans="1:46" ht="18" customHeight="1">
      <c r="A65" s="301">
        <v>58</v>
      </c>
      <c r="B65" s="148" t="str">
        <f>IF(OR(C65="",G65="",H65=""),"",IF(AN65=0,"",申込責任者!$N$12&amp;"-"&amp;TEXT(A65,"000")&amp;"_"&amp;PROPER(G65)&amp;"_"&amp;PROPER(H65)&amp;".jpg"))</f>
        <v/>
      </c>
      <c r="C65" s="178"/>
      <c r="D65" s="179"/>
      <c r="E65" s="179"/>
      <c r="F65" s="179"/>
      <c r="G65" s="179"/>
      <c r="H65" s="179"/>
      <c r="I65" s="151"/>
      <c r="J65" s="313"/>
      <c r="K65" s="311"/>
      <c r="L65" s="311"/>
      <c r="M65" s="106"/>
      <c r="N65" s="106"/>
      <c r="O65" s="145" t="str">
        <f t="shared" si="16"/>
        <v/>
      </c>
      <c r="P65" s="174"/>
      <c r="Q65" s="130"/>
      <c r="R65" s="136">
        <f t="shared" si="39"/>
        <v>58</v>
      </c>
      <c r="S65" s="132" t="str">
        <f t="shared" si="36"/>
        <v/>
      </c>
      <c r="T65" s="203" t="str">
        <f ca="1">IF(OR(C65="",申込責任者!$N$28=""),"",申込責任者!$N$28)</f>
        <v/>
      </c>
      <c r="U65" s="107" t="str">
        <f>IF(OR(C65="",申込責任者!$G$29=""),"",申込責任者!$G$29)</f>
        <v/>
      </c>
      <c r="V65" s="113" t="str">
        <f t="shared" si="40"/>
        <v/>
      </c>
      <c r="W65" s="113" t="str">
        <f t="shared" si="41"/>
        <v/>
      </c>
      <c r="X65" s="113" t="str">
        <f t="shared" si="42"/>
        <v/>
      </c>
      <c r="Y65" s="107" t="str">
        <f t="shared" si="51"/>
        <v/>
      </c>
      <c r="Z65" s="114" t="str">
        <f t="shared" si="28"/>
        <v/>
      </c>
      <c r="AA65" s="220" t="str">
        <f t="shared" si="29"/>
        <v/>
      </c>
      <c r="AB65" s="330" t="str">
        <f t="shared" si="30"/>
        <v/>
      </c>
      <c r="AC65" s="330" t="str">
        <f t="shared" si="31"/>
        <v/>
      </c>
      <c r="AD65" s="330" t="str">
        <f t="shared" si="32"/>
        <v/>
      </c>
      <c r="AE65" s="216">
        <f t="shared" si="33"/>
        <v>0</v>
      </c>
      <c r="AF65" s="216">
        <f t="shared" si="43"/>
        <v>0</v>
      </c>
      <c r="AG65" s="216">
        <f t="shared" si="35"/>
        <v>0</v>
      </c>
      <c r="AH65" s="146" t="str">
        <f t="shared" si="37"/>
        <v/>
      </c>
      <c r="AI65" s="146" t="str">
        <f t="shared" si="44"/>
        <v/>
      </c>
      <c r="AJ65" s="115" t="str">
        <f t="shared" si="48"/>
        <v/>
      </c>
      <c r="AK65" s="115" t="str">
        <f t="shared" si="49"/>
        <v/>
      </c>
      <c r="AL65" s="146" t="str">
        <f t="shared" si="50"/>
        <v/>
      </c>
      <c r="AM65" s="115" t="str">
        <f t="shared" si="45"/>
        <v/>
      </c>
      <c r="AN65" s="146">
        <f t="shared" si="46"/>
        <v>0</v>
      </c>
      <c r="AO65" s="220">
        <f t="shared" si="22"/>
        <v>0</v>
      </c>
      <c r="AP65" s="221">
        <f t="shared" si="47"/>
        <v>58</v>
      </c>
      <c r="AQ65" s="201"/>
      <c r="AR65" s="113" t="str">
        <f>IF(C65="","","申込責任者："&amp;申込責任者!$N$20)</f>
        <v/>
      </c>
      <c r="AT65" s="204" t="str">
        <f t="shared" si="38"/>
        <v/>
      </c>
    </row>
    <row r="66" spans="1:46" ht="18" customHeight="1">
      <c r="A66" s="301">
        <v>59</v>
      </c>
      <c r="B66" s="148" t="str">
        <f>IF(OR(C66="",G66="",H66=""),"",IF(AN66=0,"",申込責任者!$N$12&amp;"-"&amp;TEXT(A66,"000")&amp;"_"&amp;PROPER(G66)&amp;"_"&amp;PROPER(H66)&amp;".jpg"))</f>
        <v/>
      </c>
      <c r="C66" s="178"/>
      <c r="D66" s="179"/>
      <c r="E66" s="179"/>
      <c r="F66" s="179"/>
      <c r="G66" s="179"/>
      <c r="H66" s="179"/>
      <c r="I66" s="151"/>
      <c r="J66" s="313"/>
      <c r="K66" s="311"/>
      <c r="L66" s="311"/>
      <c r="M66" s="106"/>
      <c r="N66" s="106"/>
      <c r="O66" s="145" t="str">
        <f t="shared" si="16"/>
        <v/>
      </c>
      <c r="P66" s="174"/>
      <c r="Q66" s="130"/>
      <c r="R66" s="136">
        <f t="shared" si="39"/>
        <v>59</v>
      </c>
      <c r="S66" s="132" t="str">
        <f t="shared" si="36"/>
        <v/>
      </c>
      <c r="T66" s="203" t="str">
        <f ca="1">IF(OR(C66="",申込責任者!$N$28=""),"",申込責任者!$N$28)</f>
        <v/>
      </c>
      <c r="U66" s="107" t="str">
        <f>IF(OR(C66="",申込責任者!$G$29=""),"",申込責任者!$G$29)</f>
        <v/>
      </c>
      <c r="V66" s="113" t="str">
        <f t="shared" si="40"/>
        <v/>
      </c>
      <c r="W66" s="113" t="str">
        <f t="shared" si="41"/>
        <v/>
      </c>
      <c r="X66" s="113" t="str">
        <f t="shared" si="42"/>
        <v/>
      </c>
      <c r="Y66" s="107" t="str">
        <f t="shared" si="51"/>
        <v/>
      </c>
      <c r="Z66" s="114" t="str">
        <f t="shared" si="28"/>
        <v/>
      </c>
      <c r="AA66" s="220" t="str">
        <f t="shared" si="29"/>
        <v/>
      </c>
      <c r="AB66" s="330" t="str">
        <f t="shared" si="30"/>
        <v/>
      </c>
      <c r="AC66" s="330" t="str">
        <f t="shared" si="31"/>
        <v/>
      </c>
      <c r="AD66" s="330" t="str">
        <f t="shared" si="32"/>
        <v/>
      </c>
      <c r="AE66" s="216">
        <f t="shared" si="33"/>
        <v>0</v>
      </c>
      <c r="AF66" s="216">
        <f t="shared" si="43"/>
        <v>0</v>
      </c>
      <c r="AG66" s="216">
        <f t="shared" si="35"/>
        <v>0</v>
      </c>
      <c r="AH66" s="146" t="str">
        <f t="shared" si="37"/>
        <v/>
      </c>
      <c r="AI66" s="146" t="str">
        <f t="shared" si="44"/>
        <v/>
      </c>
      <c r="AJ66" s="115" t="str">
        <f t="shared" si="48"/>
        <v/>
      </c>
      <c r="AK66" s="115" t="str">
        <f t="shared" si="49"/>
        <v/>
      </c>
      <c r="AL66" s="146" t="str">
        <f t="shared" si="50"/>
        <v/>
      </c>
      <c r="AM66" s="115" t="str">
        <f t="shared" si="45"/>
        <v/>
      </c>
      <c r="AN66" s="146">
        <f t="shared" si="46"/>
        <v>0</v>
      </c>
      <c r="AO66" s="220">
        <f t="shared" si="22"/>
        <v>0</v>
      </c>
      <c r="AP66" s="221">
        <f t="shared" si="47"/>
        <v>59</v>
      </c>
      <c r="AQ66" s="201"/>
      <c r="AR66" s="113" t="str">
        <f>IF(C66="","","申込責任者："&amp;申込責任者!$N$20)</f>
        <v/>
      </c>
      <c r="AT66" s="204" t="str">
        <f t="shared" si="38"/>
        <v/>
      </c>
    </row>
    <row r="67" spans="1:46" ht="18" customHeight="1">
      <c r="A67" s="301">
        <v>60</v>
      </c>
      <c r="B67" s="148" t="str">
        <f>IF(OR(C67="",G67="",H67=""),"",IF(AN67=0,"",申込責任者!$N$12&amp;"-"&amp;TEXT(A67,"000")&amp;"_"&amp;PROPER(G67)&amp;"_"&amp;PROPER(H67)&amp;".jpg"))</f>
        <v/>
      </c>
      <c r="C67" s="178"/>
      <c r="D67" s="179"/>
      <c r="E67" s="179"/>
      <c r="F67" s="179"/>
      <c r="G67" s="179"/>
      <c r="H67" s="179"/>
      <c r="I67" s="151"/>
      <c r="J67" s="313"/>
      <c r="K67" s="311"/>
      <c r="L67" s="311"/>
      <c r="M67" s="106"/>
      <c r="N67" s="106"/>
      <c r="O67" s="145" t="str">
        <f t="shared" si="16"/>
        <v/>
      </c>
      <c r="P67" s="174"/>
      <c r="Q67" s="130"/>
      <c r="R67" s="136">
        <f t="shared" si="39"/>
        <v>60</v>
      </c>
      <c r="S67" s="132" t="str">
        <f t="shared" si="36"/>
        <v/>
      </c>
      <c r="T67" s="203" t="str">
        <f ca="1">IF(OR(C67="",申込責任者!$N$28=""),"",申込責任者!$N$28)</f>
        <v/>
      </c>
      <c r="U67" s="107" t="str">
        <f>IF(OR(C67="",申込責任者!$G$29=""),"",申込責任者!$G$29)</f>
        <v/>
      </c>
      <c r="V67" s="113" t="str">
        <f t="shared" si="40"/>
        <v/>
      </c>
      <c r="W67" s="113" t="str">
        <f t="shared" si="41"/>
        <v/>
      </c>
      <c r="X67" s="113" t="str">
        <f t="shared" si="42"/>
        <v/>
      </c>
      <c r="Y67" s="107" t="str">
        <f t="shared" si="51"/>
        <v/>
      </c>
      <c r="Z67" s="114" t="str">
        <f t="shared" si="28"/>
        <v/>
      </c>
      <c r="AA67" s="220" t="str">
        <f t="shared" si="29"/>
        <v/>
      </c>
      <c r="AB67" s="330" t="str">
        <f t="shared" si="30"/>
        <v/>
      </c>
      <c r="AC67" s="330" t="str">
        <f t="shared" si="31"/>
        <v/>
      </c>
      <c r="AD67" s="330" t="str">
        <f t="shared" si="32"/>
        <v/>
      </c>
      <c r="AE67" s="216">
        <f t="shared" si="33"/>
        <v>0</v>
      </c>
      <c r="AF67" s="216">
        <f t="shared" si="43"/>
        <v>0</v>
      </c>
      <c r="AG67" s="216">
        <f t="shared" si="35"/>
        <v>0</v>
      </c>
      <c r="AH67" s="146" t="str">
        <f t="shared" si="37"/>
        <v/>
      </c>
      <c r="AI67" s="146" t="str">
        <f t="shared" si="44"/>
        <v/>
      </c>
      <c r="AJ67" s="115" t="str">
        <f t="shared" si="48"/>
        <v/>
      </c>
      <c r="AK67" s="115" t="str">
        <f t="shared" si="49"/>
        <v/>
      </c>
      <c r="AL67" s="146" t="str">
        <f t="shared" si="50"/>
        <v/>
      </c>
      <c r="AM67" s="115" t="str">
        <f t="shared" si="45"/>
        <v/>
      </c>
      <c r="AN67" s="146">
        <f t="shared" si="46"/>
        <v>0</v>
      </c>
      <c r="AO67" s="220">
        <f t="shared" si="22"/>
        <v>0</v>
      </c>
      <c r="AP67" s="221">
        <f t="shared" si="47"/>
        <v>60</v>
      </c>
      <c r="AQ67" s="201"/>
      <c r="AR67" s="113" t="str">
        <f>IF(C67="","","申込責任者："&amp;申込責任者!$N$20)</f>
        <v/>
      </c>
      <c r="AT67" s="204" t="str">
        <f t="shared" si="38"/>
        <v/>
      </c>
    </row>
    <row r="68" spans="1:46" ht="18" customHeight="1">
      <c r="A68" s="301">
        <v>61</v>
      </c>
      <c r="B68" s="148" t="str">
        <f>IF(OR(C68="",G68="",H68=""),"",IF(AN68=0,"",申込責任者!$N$12&amp;"-"&amp;TEXT(A68,"000")&amp;"_"&amp;PROPER(G68)&amp;"_"&amp;PROPER(H68)&amp;".jpg"))</f>
        <v/>
      </c>
      <c r="C68" s="178"/>
      <c r="D68" s="179"/>
      <c r="E68" s="179"/>
      <c r="F68" s="179"/>
      <c r="G68" s="179"/>
      <c r="H68" s="179"/>
      <c r="I68" s="151"/>
      <c r="J68" s="313"/>
      <c r="K68" s="311"/>
      <c r="L68" s="311"/>
      <c r="M68" s="106"/>
      <c r="N68" s="106"/>
      <c r="O68" s="145" t="str">
        <f t="shared" si="16"/>
        <v/>
      </c>
      <c r="P68" s="174"/>
      <c r="Q68" s="130"/>
      <c r="R68" s="136">
        <f t="shared" si="39"/>
        <v>61</v>
      </c>
      <c r="S68" s="132" t="str">
        <f t="shared" si="36"/>
        <v/>
      </c>
      <c r="T68" s="203" t="str">
        <f ca="1">IF(OR(C68="",申込責任者!$N$28=""),"",申込責任者!$N$28)</f>
        <v/>
      </c>
      <c r="U68" s="107" t="str">
        <f>IF(OR(C68="",申込責任者!$G$29=""),"",申込責任者!$G$29)</f>
        <v/>
      </c>
      <c r="V68" s="113" t="str">
        <f t="shared" si="40"/>
        <v/>
      </c>
      <c r="W68" s="113" t="str">
        <f t="shared" si="41"/>
        <v/>
      </c>
      <c r="X68" s="113" t="str">
        <f t="shared" si="42"/>
        <v/>
      </c>
      <c r="Y68" s="107" t="str">
        <f t="shared" si="51"/>
        <v/>
      </c>
      <c r="Z68" s="114" t="str">
        <f t="shared" si="28"/>
        <v/>
      </c>
      <c r="AA68" s="220" t="str">
        <f t="shared" si="29"/>
        <v/>
      </c>
      <c r="AB68" s="330" t="str">
        <f t="shared" si="30"/>
        <v/>
      </c>
      <c r="AC68" s="330" t="str">
        <f t="shared" si="31"/>
        <v/>
      </c>
      <c r="AD68" s="330" t="str">
        <f t="shared" si="32"/>
        <v/>
      </c>
      <c r="AE68" s="216">
        <f t="shared" si="33"/>
        <v>0</v>
      </c>
      <c r="AF68" s="216">
        <f t="shared" si="43"/>
        <v>0</v>
      </c>
      <c r="AG68" s="216">
        <f t="shared" si="35"/>
        <v>0</v>
      </c>
      <c r="AH68" s="146" t="str">
        <f t="shared" si="37"/>
        <v/>
      </c>
      <c r="AI68" s="146" t="str">
        <f t="shared" si="44"/>
        <v/>
      </c>
      <c r="AJ68" s="115" t="str">
        <f t="shared" si="48"/>
        <v/>
      </c>
      <c r="AK68" s="115" t="str">
        <f t="shared" si="49"/>
        <v/>
      </c>
      <c r="AL68" s="146" t="str">
        <f t="shared" si="50"/>
        <v/>
      </c>
      <c r="AM68" s="115" t="str">
        <f t="shared" si="45"/>
        <v/>
      </c>
      <c r="AN68" s="146">
        <f t="shared" si="46"/>
        <v>0</v>
      </c>
      <c r="AO68" s="220">
        <f t="shared" si="22"/>
        <v>0</v>
      </c>
      <c r="AP68" s="221">
        <f t="shared" si="47"/>
        <v>61</v>
      </c>
      <c r="AQ68" s="201"/>
      <c r="AR68" s="113" t="str">
        <f>IF(C68="","","申込責任者："&amp;申込責任者!$N$20)</f>
        <v/>
      </c>
      <c r="AT68" s="204" t="str">
        <f t="shared" si="38"/>
        <v/>
      </c>
    </row>
    <row r="69" spans="1:46" ht="18" customHeight="1">
      <c r="A69" s="301">
        <v>62</v>
      </c>
      <c r="B69" s="148" t="str">
        <f>IF(OR(C69="",G69="",H69=""),"",IF(AN69=0,"",申込責任者!$N$12&amp;"-"&amp;TEXT(A69,"000")&amp;"_"&amp;PROPER(G69)&amp;"_"&amp;PROPER(H69)&amp;".jpg"))</f>
        <v/>
      </c>
      <c r="C69" s="178"/>
      <c r="D69" s="179"/>
      <c r="E69" s="179"/>
      <c r="F69" s="179"/>
      <c r="G69" s="179"/>
      <c r="H69" s="179"/>
      <c r="I69" s="151"/>
      <c r="J69" s="313"/>
      <c r="K69" s="311"/>
      <c r="L69" s="311"/>
      <c r="M69" s="106"/>
      <c r="N69" s="106"/>
      <c r="O69" s="145" t="str">
        <f t="shared" si="16"/>
        <v/>
      </c>
      <c r="P69" s="174"/>
      <c r="Q69" s="130"/>
      <c r="R69" s="136">
        <f t="shared" si="39"/>
        <v>62</v>
      </c>
      <c r="S69" s="132" t="str">
        <f t="shared" si="36"/>
        <v/>
      </c>
      <c r="T69" s="203" t="str">
        <f ca="1">IF(OR(C69="",申込責任者!$N$28=""),"",申込責任者!$N$28)</f>
        <v/>
      </c>
      <c r="U69" s="107" t="str">
        <f>IF(OR(C69="",申込責任者!$G$29=""),"",申込責任者!$G$29)</f>
        <v/>
      </c>
      <c r="V69" s="113" t="str">
        <f t="shared" si="40"/>
        <v/>
      </c>
      <c r="W69" s="113" t="str">
        <f t="shared" si="41"/>
        <v/>
      </c>
      <c r="X69" s="113" t="str">
        <f t="shared" si="42"/>
        <v/>
      </c>
      <c r="Y69" s="107" t="str">
        <f t="shared" si="51"/>
        <v/>
      </c>
      <c r="Z69" s="114" t="str">
        <f t="shared" si="28"/>
        <v/>
      </c>
      <c r="AA69" s="220" t="str">
        <f t="shared" si="29"/>
        <v/>
      </c>
      <c r="AB69" s="330" t="str">
        <f t="shared" si="30"/>
        <v/>
      </c>
      <c r="AC69" s="330" t="str">
        <f t="shared" si="31"/>
        <v/>
      </c>
      <c r="AD69" s="330" t="str">
        <f t="shared" si="32"/>
        <v/>
      </c>
      <c r="AE69" s="216">
        <f t="shared" si="33"/>
        <v>0</v>
      </c>
      <c r="AF69" s="216">
        <f t="shared" si="43"/>
        <v>0</v>
      </c>
      <c r="AG69" s="216">
        <f t="shared" si="35"/>
        <v>0</v>
      </c>
      <c r="AH69" s="146" t="str">
        <f t="shared" si="37"/>
        <v/>
      </c>
      <c r="AI69" s="146" t="str">
        <f t="shared" si="44"/>
        <v/>
      </c>
      <c r="AJ69" s="115" t="str">
        <f t="shared" si="48"/>
        <v/>
      </c>
      <c r="AK69" s="115" t="str">
        <f t="shared" si="49"/>
        <v/>
      </c>
      <c r="AL69" s="146" t="str">
        <f t="shared" si="50"/>
        <v/>
      </c>
      <c r="AM69" s="115" t="str">
        <f t="shared" si="45"/>
        <v/>
      </c>
      <c r="AN69" s="146">
        <f t="shared" si="46"/>
        <v>0</v>
      </c>
      <c r="AO69" s="220">
        <f t="shared" si="22"/>
        <v>0</v>
      </c>
      <c r="AP69" s="221">
        <f t="shared" si="47"/>
        <v>62</v>
      </c>
      <c r="AQ69" s="201"/>
      <c r="AR69" s="113" t="str">
        <f>IF(C69="","","申込責任者："&amp;申込責任者!$N$20)</f>
        <v/>
      </c>
      <c r="AT69" s="204" t="str">
        <f t="shared" si="38"/>
        <v/>
      </c>
    </row>
    <row r="70" spans="1:46" ht="18" customHeight="1">
      <c r="A70" s="301">
        <v>63</v>
      </c>
      <c r="B70" s="148" t="str">
        <f>IF(OR(C70="",G70="",H70=""),"",IF(AN70=0,"",申込責任者!$N$12&amp;"-"&amp;TEXT(A70,"000")&amp;"_"&amp;PROPER(G70)&amp;"_"&amp;PROPER(H70)&amp;".jpg"))</f>
        <v/>
      </c>
      <c r="C70" s="178"/>
      <c r="D70" s="179"/>
      <c r="E70" s="179"/>
      <c r="F70" s="179"/>
      <c r="G70" s="179"/>
      <c r="H70" s="179"/>
      <c r="I70" s="151"/>
      <c r="J70" s="313"/>
      <c r="K70" s="311"/>
      <c r="L70" s="311"/>
      <c r="M70" s="106"/>
      <c r="N70" s="106"/>
      <c r="O70" s="145" t="str">
        <f t="shared" si="16"/>
        <v/>
      </c>
      <c r="P70" s="174"/>
      <c r="Q70" s="130"/>
      <c r="R70" s="136">
        <f t="shared" si="39"/>
        <v>63</v>
      </c>
      <c r="S70" s="132" t="str">
        <f t="shared" si="36"/>
        <v/>
      </c>
      <c r="T70" s="203" t="str">
        <f ca="1">IF(OR(C70="",申込責任者!$N$28=""),"",申込責任者!$N$28)</f>
        <v/>
      </c>
      <c r="U70" s="107" t="str">
        <f>IF(OR(C70="",申込責任者!$G$29=""),"",申込責任者!$G$29)</f>
        <v/>
      </c>
      <c r="V70" s="113" t="str">
        <f t="shared" si="40"/>
        <v/>
      </c>
      <c r="W70" s="113" t="str">
        <f t="shared" si="41"/>
        <v/>
      </c>
      <c r="X70" s="113" t="str">
        <f t="shared" si="42"/>
        <v/>
      </c>
      <c r="Y70" s="107" t="str">
        <f t="shared" si="51"/>
        <v/>
      </c>
      <c r="Z70" s="114" t="str">
        <f t="shared" si="28"/>
        <v/>
      </c>
      <c r="AA70" s="220" t="str">
        <f t="shared" si="29"/>
        <v/>
      </c>
      <c r="AB70" s="330" t="str">
        <f t="shared" si="30"/>
        <v/>
      </c>
      <c r="AC70" s="330" t="str">
        <f t="shared" si="31"/>
        <v/>
      </c>
      <c r="AD70" s="330" t="str">
        <f t="shared" si="32"/>
        <v/>
      </c>
      <c r="AE70" s="216">
        <f t="shared" si="33"/>
        <v>0</v>
      </c>
      <c r="AF70" s="216">
        <f t="shared" si="43"/>
        <v>0</v>
      </c>
      <c r="AG70" s="216">
        <f t="shared" si="35"/>
        <v>0</v>
      </c>
      <c r="AH70" s="146" t="str">
        <f t="shared" si="37"/>
        <v/>
      </c>
      <c r="AI70" s="146" t="str">
        <f t="shared" si="44"/>
        <v/>
      </c>
      <c r="AJ70" s="115" t="str">
        <f t="shared" si="48"/>
        <v/>
      </c>
      <c r="AK70" s="115" t="str">
        <f t="shared" si="49"/>
        <v/>
      </c>
      <c r="AL70" s="146" t="str">
        <f t="shared" si="50"/>
        <v/>
      </c>
      <c r="AM70" s="115" t="str">
        <f t="shared" si="45"/>
        <v/>
      </c>
      <c r="AN70" s="146">
        <f t="shared" si="46"/>
        <v>0</v>
      </c>
      <c r="AO70" s="220">
        <f t="shared" si="22"/>
        <v>0</v>
      </c>
      <c r="AP70" s="221">
        <f t="shared" si="47"/>
        <v>63</v>
      </c>
      <c r="AQ70" s="201"/>
      <c r="AR70" s="113" t="str">
        <f>IF(C70="","","申込責任者："&amp;申込責任者!$N$20)</f>
        <v/>
      </c>
      <c r="AT70" s="204" t="str">
        <f t="shared" si="38"/>
        <v/>
      </c>
    </row>
    <row r="71" spans="1:46" ht="18" customHeight="1">
      <c r="A71" s="301">
        <v>64</v>
      </c>
      <c r="B71" s="148" t="str">
        <f>IF(OR(C71="",G71="",H71=""),"",IF(AN71=0,"",申込責任者!$N$12&amp;"-"&amp;TEXT(A71,"000")&amp;"_"&amp;PROPER(G71)&amp;"_"&amp;PROPER(H71)&amp;".jpg"))</f>
        <v/>
      </c>
      <c r="C71" s="178"/>
      <c r="D71" s="179"/>
      <c r="E71" s="179"/>
      <c r="F71" s="179"/>
      <c r="G71" s="179"/>
      <c r="H71" s="179"/>
      <c r="I71" s="151"/>
      <c r="J71" s="313"/>
      <c r="K71" s="311"/>
      <c r="L71" s="311"/>
      <c r="M71" s="106"/>
      <c r="N71" s="106"/>
      <c r="O71" s="145" t="str">
        <f t="shared" si="16"/>
        <v/>
      </c>
      <c r="P71" s="174"/>
      <c r="Q71" s="130"/>
      <c r="R71" s="136">
        <f t="shared" si="39"/>
        <v>64</v>
      </c>
      <c r="S71" s="132" t="str">
        <f t="shared" ref="S71:S107" si="52">IF(C71="","",$S$5)</f>
        <v/>
      </c>
      <c r="T71" s="203" t="str">
        <f ca="1">IF(OR(C71="",申込責任者!$N$28=""),"",申込責任者!$N$28)</f>
        <v/>
      </c>
      <c r="U71" s="107" t="str">
        <f>IF(OR(C71="",申込責任者!$G$29=""),"",申込責任者!$G$29)</f>
        <v/>
      </c>
      <c r="V71" s="113" t="str">
        <f t="shared" si="40"/>
        <v/>
      </c>
      <c r="W71" s="113" t="str">
        <f t="shared" si="41"/>
        <v/>
      </c>
      <c r="X71" s="113" t="str">
        <f t="shared" si="42"/>
        <v/>
      </c>
      <c r="Y71" s="107" t="str">
        <f t="shared" si="51"/>
        <v/>
      </c>
      <c r="Z71" s="114" t="str">
        <f t="shared" si="28"/>
        <v/>
      </c>
      <c r="AA71" s="220" t="str">
        <f t="shared" si="29"/>
        <v/>
      </c>
      <c r="AB71" s="330" t="str">
        <f t="shared" si="30"/>
        <v/>
      </c>
      <c r="AC71" s="330" t="str">
        <f t="shared" si="31"/>
        <v/>
      </c>
      <c r="AD71" s="330" t="str">
        <f t="shared" si="32"/>
        <v/>
      </c>
      <c r="AE71" s="216">
        <f t="shared" si="33"/>
        <v>0</v>
      </c>
      <c r="AF71" s="216">
        <f t="shared" si="43"/>
        <v>0</v>
      </c>
      <c r="AG71" s="216">
        <f t="shared" si="35"/>
        <v>0</v>
      </c>
      <c r="AH71" s="146" t="str">
        <f t="shared" ref="AH71:AH107" si="53">IF(C71="","",IF(OR(M71="",M71="不要"),"不要","要"))</f>
        <v/>
      </c>
      <c r="AI71" s="146" t="str">
        <f t="shared" si="44"/>
        <v/>
      </c>
      <c r="AJ71" s="115" t="str">
        <f t="shared" si="48"/>
        <v/>
      </c>
      <c r="AK71" s="115" t="str">
        <f t="shared" si="49"/>
        <v/>
      </c>
      <c r="AL71" s="146" t="str">
        <f t="shared" si="50"/>
        <v/>
      </c>
      <c r="AM71" s="115" t="str">
        <f t="shared" si="45"/>
        <v/>
      </c>
      <c r="AN71" s="146">
        <f t="shared" si="46"/>
        <v>0</v>
      </c>
      <c r="AO71" s="220">
        <f t="shared" si="22"/>
        <v>0</v>
      </c>
      <c r="AP71" s="221">
        <f t="shared" si="47"/>
        <v>64</v>
      </c>
      <c r="AQ71" s="201"/>
      <c r="AR71" s="113" t="str">
        <f>IF(C71="","","申込責任者："&amp;申込責任者!$N$20)</f>
        <v/>
      </c>
      <c r="AT71" s="204" t="str">
        <f t="shared" ref="AT71:AT107" si="54">IF(OR(C71="",$AT$4=""),"",$AT$4)</f>
        <v/>
      </c>
    </row>
    <row r="72" spans="1:46" ht="18" customHeight="1">
      <c r="A72" s="301">
        <v>65</v>
      </c>
      <c r="B72" s="148" t="str">
        <f>IF(OR(C72="",G72="",H72=""),"",IF(AN72=0,"",申込責任者!$N$12&amp;"-"&amp;TEXT(A72,"000")&amp;"_"&amp;PROPER(G72)&amp;"_"&amp;PROPER(H72)&amp;".jpg"))</f>
        <v/>
      </c>
      <c r="C72" s="178"/>
      <c r="D72" s="179"/>
      <c r="E72" s="179"/>
      <c r="F72" s="179"/>
      <c r="G72" s="179"/>
      <c r="H72" s="179"/>
      <c r="I72" s="151"/>
      <c r="J72" s="313"/>
      <c r="K72" s="311"/>
      <c r="L72" s="311"/>
      <c r="M72" s="106"/>
      <c r="N72" s="106"/>
      <c r="O72" s="145" t="str">
        <f t="shared" ref="O72:O107" si="55">""&amp;AM72</f>
        <v/>
      </c>
      <c r="P72" s="174"/>
      <c r="Q72" s="130"/>
      <c r="R72" s="136">
        <f t="shared" ref="R72:R107" si="56">A72</f>
        <v>65</v>
      </c>
      <c r="S72" s="132" t="str">
        <f t="shared" si="52"/>
        <v/>
      </c>
      <c r="T72" s="203" t="str">
        <f ca="1">IF(OR(C72="",申込責任者!$N$28=""),"",申込責任者!$N$28)</f>
        <v/>
      </c>
      <c r="U72" s="107" t="str">
        <f>IF(OR(C72="",申込責任者!$G$29=""),"",申込責任者!$G$29)</f>
        <v/>
      </c>
      <c r="V72" s="113" t="str">
        <f t="shared" ref="V72:V107" si="57">IF(C72="","",$AX$27)</f>
        <v/>
      </c>
      <c r="W72" s="113" t="str">
        <f t="shared" ref="W72:W107" si="58">IF(C72="","",IF(AH72=$AV$23,$AX$28,0)+IF(AL72=$AV$23,$AX$28,0))</f>
        <v/>
      </c>
      <c r="X72" s="113" t="str">
        <f t="shared" ref="X72:X103" si="59">IF(C72="","",V72+W72)</f>
        <v/>
      </c>
      <c r="Y72" s="107" t="str">
        <f t="shared" si="51"/>
        <v/>
      </c>
      <c r="Z72" s="114" t="str">
        <f t="shared" si="28"/>
        <v/>
      </c>
      <c r="AA72" s="220" t="str">
        <f t="shared" si="29"/>
        <v/>
      </c>
      <c r="AB72" s="330" t="str">
        <f t="shared" si="30"/>
        <v/>
      </c>
      <c r="AC72" s="330" t="str">
        <f t="shared" si="31"/>
        <v/>
      </c>
      <c r="AD72" s="330" t="str">
        <f t="shared" si="32"/>
        <v/>
      </c>
      <c r="AE72" s="216">
        <f t="shared" si="33"/>
        <v>0</v>
      </c>
      <c r="AF72" s="216">
        <f t="shared" ref="AF72:AF107" si="60">IF(C72="",0,IF(AND(AC72="2",AD72=14),0,1))</f>
        <v>0</v>
      </c>
      <c r="AG72" s="216">
        <f t="shared" si="35"/>
        <v>0</v>
      </c>
      <c r="AH72" s="146" t="str">
        <f t="shared" si="53"/>
        <v/>
      </c>
      <c r="AI72" s="146" t="str">
        <f t="shared" ref="AI72:AI107" si="61">""&amp;N72</f>
        <v/>
      </c>
      <c r="AJ72" s="115" t="str">
        <f t="shared" si="48"/>
        <v/>
      </c>
      <c r="AK72" s="115" t="str">
        <f t="shared" si="49"/>
        <v/>
      </c>
      <c r="AL72" s="146" t="str">
        <f t="shared" si="50"/>
        <v/>
      </c>
      <c r="AM72" s="115" t="str">
        <f t="shared" ref="AM72:AM107" si="62">IF(AI72=$AV$18,$AW$18,"")</f>
        <v/>
      </c>
      <c r="AN72" s="146">
        <f t="shared" ref="AN72:AN107" si="63">COUNTIF(AH72,$AV$23)+COUNTIF(AL72,$AV$23)</f>
        <v>0</v>
      </c>
      <c r="AO72" s="220">
        <f t="shared" si="22"/>
        <v>0</v>
      </c>
      <c r="AP72" s="221">
        <f t="shared" ref="AP72:AP107" si="64">R72</f>
        <v>65</v>
      </c>
      <c r="AQ72" s="201"/>
      <c r="AR72" s="113" t="str">
        <f>IF(C72="","","申込責任者："&amp;申込責任者!$N$20)</f>
        <v/>
      </c>
      <c r="AT72" s="204" t="str">
        <f t="shared" si="54"/>
        <v/>
      </c>
    </row>
    <row r="73" spans="1:46" ht="18" customHeight="1">
      <c r="A73" s="301">
        <v>66</v>
      </c>
      <c r="B73" s="148" t="str">
        <f>IF(OR(C73="",G73="",H73=""),"",IF(AN73=0,"",申込責任者!$N$12&amp;"-"&amp;TEXT(A73,"000")&amp;"_"&amp;PROPER(G73)&amp;"_"&amp;PROPER(H73)&amp;".jpg"))</f>
        <v/>
      </c>
      <c r="C73" s="178"/>
      <c r="D73" s="179"/>
      <c r="E73" s="179"/>
      <c r="F73" s="179"/>
      <c r="G73" s="179"/>
      <c r="H73" s="179"/>
      <c r="I73" s="151"/>
      <c r="J73" s="313"/>
      <c r="K73" s="311"/>
      <c r="L73" s="311"/>
      <c r="M73" s="106"/>
      <c r="N73" s="106"/>
      <c r="O73" s="145" t="str">
        <f t="shared" si="55"/>
        <v/>
      </c>
      <c r="P73" s="174"/>
      <c r="Q73" s="130"/>
      <c r="R73" s="136">
        <f t="shared" si="56"/>
        <v>66</v>
      </c>
      <c r="S73" s="132" t="str">
        <f t="shared" si="52"/>
        <v/>
      </c>
      <c r="T73" s="203" t="str">
        <f ca="1">IF(OR(C73="",申込責任者!$N$28=""),"",申込責任者!$N$28)</f>
        <v/>
      </c>
      <c r="U73" s="107" t="str">
        <f>IF(OR(C73="",申込責任者!$G$29=""),"",申込責任者!$G$29)</f>
        <v/>
      </c>
      <c r="V73" s="113" t="str">
        <f t="shared" si="57"/>
        <v/>
      </c>
      <c r="W73" s="113" t="str">
        <f t="shared" si="58"/>
        <v/>
      </c>
      <c r="X73" s="113" t="str">
        <f t="shared" si="59"/>
        <v/>
      </c>
      <c r="Y73" s="107" t="str">
        <f t="shared" si="51"/>
        <v/>
      </c>
      <c r="Z73" s="114" t="str">
        <f t="shared" si="28"/>
        <v/>
      </c>
      <c r="AA73" s="220" t="str">
        <f t="shared" si="29"/>
        <v/>
      </c>
      <c r="AB73" s="330" t="str">
        <f t="shared" si="30"/>
        <v/>
      </c>
      <c r="AC73" s="330" t="str">
        <f t="shared" si="31"/>
        <v/>
      </c>
      <c r="AD73" s="330" t="str">
        <f t="shared" si="32"/>
        <v/>
      </c>
      <c r="AE73" s="216">
        <f t="shared" si="33"/>
        <v>0</v>
      </c>
      <c r="AF73" s="216">
        <f t="shared" si="60"/>
        <v>0</v>
      </c>
      <c r="AG73" s="216">
        <f t="shared" si="35"/>
        <v>0</v>
      </c>
      <c r="AH73" s="146" t="str">
        <f t="shared" si="53"/>
        <v/>
      </c>
      <c r="AI73" s="146" t="str">
        <f t="shared" si="61"/>
        <v/>
      </c>
      <c r="AJ73" s="115" t="str">
        <f t="shared" si="48"/>
        <v/>
      </c>
      <c r="AK73" s="115" t="str">
        <f t="shared" si="49"/>
        <v/>
      </c>
      <c r="AL73" s="146" t="str">
        <f t="shared" si="50"/>
        <v/>
      </c>
      <c r="AM73" s="115" t="str">
        <f t="shared" si="62"/>
        <v/>
      </c>
      <c r="AN73" s="146">
        <f t="shared" si="63"/>
        <v>0</v>
      </c>
      <c r="AO73" s="220">
        <f t="shared" ref="AO73:AO107" si="65">IF(C73="",0,IF(OR(D73="",E73="",F73="",G73="",H73="",I73="",J73="",K73="",L73="",M73="",N73=""),1,2))</f>
        <v>0</v>
      </c>
      <c r="AP73" s="221">
        <f t="shared" si="64"/>
        <v>66</v>
      </c>
      <c r="AQ73" s="201"/>
      <c r="AR73" s="113" t="str">
        <f>IF(C73="","","申込責任者："&amp;申込責任者!$N$20)</f>
        <v/>
      </c>
      <c r="AT73" s="204" t="str">
        <f t="shared" si="54"/>
        <v/>
      </c>
    </row>
    <row r="74" spans="1:46" ht="18" customHeight="1">
      <c r="A74" s="301">
        <v>67</v>
      </c>
      <c r="B74" s="148" t="str">
        <f>IF(OR(C74="",G74="",H74=""),"",IF(AN74=0,"",申込責任者!$N$12&amp;"-"&amp;TEXT(A74,"000")&amp;"_"&amp;PROPER(G74)&amp;"_"&amp;PROPER(H74)&amp;".jpg"))</f>
        <v/>
      </c>
      <c r="C74" s="178"/>
      <c r="D74" s="179"/>
      <c r="E74" s="179"/>
      <c r="F74" s="179"/>
      <c r="G74" s="179"/>
      <c r="H74" s="179"/>
      <c r="I74" s="151"/>
      <c r="J74" s="313"/>
      <c r="K74" s="311"/>
      <c r="L74" s="311"/>
      <c r="M74" s="106"/>
      <c r="N74" s="106"/>
      <c r="O74" s="145" t="str">
        <f t="shared" si="55"/>
        <v/>
      </c>
      <c r="P74" s="174"/>
      <c r="Q74" s="130"/>
      <c r="R74" s="136">
        <f t="shared" si="56"/>
        <v>67</v>
      </c>
      <c r="S74" s="132" t="str">
        <f t="shared" si="52"/>
        <v/>
      </c>
      <c r="T74" s="203" t="str">
        <f ca="1">IF(OR(C74="",申込責任者!$N$28=""),"",申込責任者!$N$28)</f>
        <v/>
      </c>
      <c r="U74" s="107" t="str">
        <f>IF(OR(C74="",申込責任者!$G$29=""),"",申込責任者!$G$29)</f>
        <v/>
      </c>
      <c r="V74" s="113" t="str">
        <f t="shared" si="57"/>
        <v/>
      </c>
      <c r="W74" s="113" t="str">
        <f t="shared" si="58"/>
        <v/>
      </c>
      <c r="X74" s="113" t="str">
        <f t="shared" si="59"/>
        <v/>
      </c>
      <c r="Y74" s="107" t="str">
        <f t="shared" si="51"/>
        <v/>
      </c>
      <c r="Z74" s="114" t="str">
        <f t="shared" si="28"/>
        <v/>
      </c>
      <c r="AA74" s="220" t="str">
        <f t="shared" si="29"/>
        <v/>
      </c>
      <c r="AB74" s="330" t="str">
        <f t="shared" si="30"/>
        <v/>
      </c>
      <c r="AC74" s="330" t="str">
        <f t="shared" si="31"/>
        <v/>
      </c>
      <c r="AD74" s="330" t="str">
        <f t="shared" si="32"/>
        <v/>
      </c>
      <c r="AE74" s="216">
        <f t="shared" si="33"/>
        <v>0</v>
      </c>
      <c r="AF74" s="216">
        <f t="shared" si="60"/>
        <v>0</v>
      </c>
      <c r="AG74" s="216">
        <f t="shared" si="35"/>
        <v>0</v>
      </c>
      <c r="AH74" s="146" t="str">
        <f t="shared" si="53"/>
        <v/>
      </c>
      <c r="AI74" s="146" t="str">
        <f t="shared" si="61"/>
        <v/>
      </c>
      <c r="AJ74" s="115" t="str">
        <f t="shared" si="48"/>
        <v/>
      </c>
      <c r="AK74" s="115" t="str">
        <f t="shared" si="49"/>
        <v/>
      </c>
      <c r="AL74" s="146" t="str">
        <f t="shared" si="50"/>
        <v/>
      </c>
      <c r="AM74" s="115" t="str">
        <f t="shared" si="62"/>
        <v/>
      </c>
      <c r="AN74" s="146">
        <f t="shared" si="63"/>
        <v>0</v>
      </c>
      <c r="AO74" s="220">
        <f t="shared" si="65"/>
        <v>0</v>
      </c>
      <c r="AP74" s="221">
        <f t="shared" si="64"/>
        <v>67</v>
      </c>
      <c r="AQ74" s="201"/>
      <c r="AR74" s="113" t="str">
        <f>IF(C74="","","申込責任者："&amp;申込責任者!$N$20)</f>
        <v/>
      </c>
      <c r="AT74" s="204" t="str">
        <f t="shared" si="54"/>
        <v/>
      </c>
    </row>
    <row r="75" spans="1:46" ht="18" customHeight="1">
      <c r="A75" s="301">
        <v>68</v>
      </c>
      <c r="B75" s="148" t="str">
        <f>IF(OR(C75="",G75="",H75=""),"",IF(AN75=0,"",申込責任者!$N$12&amp;"-"&amp;TEXT(A75,"000")&amp;"_"&amp;PROPER(G75)&amp;"_"&amp;PROPER(H75)&amp;".jpg"))</f>
        <v/>
      </c>
      <c r="C75" s="178"/>
      <c r="D75" s="179"/>
      <c r="E75" s="179"/>
      <c r="F75" s="179"/>
      <c r="G75" s="179"/>
      <c r="H75" s="179"/>
      <c r="I75" s="151"/>
      <c r="J75" s="313"/>
      <c r="K75" s="311"/>
      <c r="L75" s="311"/>
      <c r="M75" s="106"/>
      <c r="N75" s="106"/>
      <c r="O75" s="145" t="str">
        <f t="shared" si="55"/>
        <v/>
      </c>
      <c r="P75" s="174"/>
      <c r="Q75" s="130"/>
      <c r="R75" s="136">
        <f t="shared" si="56"/>
        <v>68</v>
      </c>
      <c r="S75" s="132" t="str">
        <f t="shared" si="52"/>
        <v/>
      </c>
      <c r="T75" s="203" t="str">
        <f ca="1">IF(OR(C75="",申込責任者!$N$28=""),"",申込責任者!$N$28)</f>
        <v/>
      </c>
      <c r="U75" s="107" t="str">
        <f>IF(OR(C75="",申込責任者!$G$29=""),"",申込責任者!$G$29)</f>
        <v/>
      </c>
      <c r="V75" s="113" t="str">
        <f t="shared" si="57"/>
        <v/>
      </c>
      <c r="W75" s="113" t="str">
        <f t="shared" si="58"/>
        <v/>
      </c>
      <c r="X75" s="113" t="str">
        <f t="shared" si="59"/>
        <v/>
      </c>
      <c r="Y75" s="107" t="str">
        <f t="shared" si="51"/>
        <v/>
      </c>
      <c r="Z75" s="114" t="str">
        <f t="shared" si="28"/>
        <v/>
      </c>
      <c r="AA75" s="220" t="str">
        <f t="shared" si="29"/>
        <v/>
      </c>
      <c r="AB75" s="330" t="str">
        <f t="shared" si="30"/>
        <v/>
      </c>
      <c r="AC75" s="330" t="str">
        <f t="shared" si="31"/>
        <v/>
      </c>
      <c r="AD75" s="330" t="str">
        <f t="shared" si="32"/>
        <v/>
      </c>
      <c r="AE75" s="216">
        <f t="shared" si="33"/>
        <v>0</v>
      </c>
      <c r="AF75" s="216">
        <f t="shared" si="60"/>
        <v>0</v>
      </c>
      <c r="AG75" s="216">
        <f t="shared" si="35"/>
        <v>0</v>
      </c>
      <c r="AH75" s="146" t="str">
        <f t="shared" si="53"/>
        <v/>
      </c>
      <c r="AI75" s="146" t="str">
        <f t="shared" si="61"/>
        <v/>
      </c>
      <c r="AJ75" s="115" t="str">
        <f t="shared" si="48"/>
        <v/>
      </c>
      <c r="AK75" s="115" t="str">
        <f t="shared" si="49"/>
        <v/>
      </c>
      <c r="AL75" s="146" t="str">
        <f t="shared" si="50"/>
        <v/>
      </c>
      <c r="AM75" s="115" t="str">
        <f t="shared" si="62"/>
        <v/>
      </c>
      <c r="AN75" s="146">
        <f t="shared" si="63"/>
        <v>0</v>
      </c>
      <c r="AO75" s="220">
        <f t="shared" si="65"/>
        <v>0</v>
      </c>
      <c r="AP75" s="221">
        <f t="shared" si="64"/>
        <v>68</v>
      </c>
      <c r="AQ75" s="201"/>
      <c r="AR75" s="113" t="str">
        <f>IF(C75="","","申込責任者："&amp;申込責任者!$N$20)</f>
        <v/>
      </c>
      <c r="AT75" s="204" t="str">
        <f t="shared" si="54"/>
        <v/>
      </c>
    </row>
    <row r="76" spans="1:46" ht="18" customHeight="1">
      <c r="A76" s="301">
        <v>69</v>
      </c>
      <c r="B76" s="148" t="str">
        <f>IF(OR(C76="",G76="",H76=""),"",IF(AN76=0,"",申込責任者!$N$12&amp;"-"&amp;TEXT(A76,"000")&amp;"_"&amp;PROPER(G76)&amp;"_"&amp;PROPER(H76)&amp;".jpg"))</f>
        <v/>
      </c>
      <c r="C76" s="178"/>
      <c r="D76" s="179"/>
      <c r="E76" s="179"/>
      <c r="F76" s="179"/>
      <c r="G76" s="179"/>
      <c r="H76" s="179"/>
      <c r="I76" s="151"/>
      <c r="J76" s="313"/>
      <c r="K76" s="311"/>
      <c r="L76" s="311"/>
      <c r="M76" s="106"/>
      <c r="N76" s="106"/>
      <c r="O76" s="145" t="str">
        <f t="shared" si="55"/>
        <v/>
      </c>
      <c r="P76" s="174"/>
      <c r="Q76" s="130"/>
      <c r="R76" s="136">
        <f t="shared" si="56"/>
        <v>69</v>
      </c>
      <c r="S76" s="132" t="str">
        <f t="shared" si="52"/>
        <v/>
      </c>
      <c r="T76" s="203" t="str">
        <f ca="1">IF(OR(C76="",申込責任者!$N$28=""),"",申込責任者!$N$28)</f>
        <v/>
      </c>
      <c r="U76" s="107" t="str">
        <f>IF(OR(C76="",申込責任者!$G$29=""),"",申込責任者!$G$29)</f>
        <v/>
      </c>
      <c r="V76" s="113" t="str">
        <f t="shared" si="57"/>
        <v/>
      </c>
      <c r="W76" s="113" t="str">
        <f t="shared" si="58"/>
        <v/>
      </c>
      <c r="X76" s="113" t="str">
        <f t="shared" si="59"/>
        <v/>
      </c>
      <c r="Y76" s="107" t="str">
        <f t="shared" si="51"/>
        <v/>
      </c>
      <c r="Z76" s="114" t="str">
        <f t="shared" si="28"/>
        <v/>
      </c>
      <c r="AA76" s="220" t="str">
        <f t="shared" si="29"/>
        <v/>
      </c>
      <c r="AB76" s="330" t="str">
        <f t="shared" si="30"/>
        <v/>
      </c>
      <c r="AC76" s="330" t="str">
        <f t="shared" si="31"/>
        <v/>
      </c>
      <c r="AD76" s="330" t="str">
        <f t="shared" si="32"/>
        <v/>
      </c>
      <c r="AE76" s="216">
        <f t="shared" si="33"/>
        <v>0</v>
      </c>
      <c r="AF76" s="216">
        <f t="shared" si="60"/>
        <v>0</v>
      </c>
      <c r="AG76" s="216">
        <f t="shared" si="35"/>
        <v>0</v>
      </c>
      <c r="AH76" s="146" t="str">
        <f t="shared" si="53"/>
        <v/>
      </c>
      <c r="AI76" s="146" t="str">
        <f t="shared" si="61"/>
        <v/>
      </c>
      <c r="AJ76" s="115" t="str">
        <f t="shared" si="48"/>
        <v/>
      </c>
      <c r="AK76" s="115" t="str">
        <f t="shared" si="49"/>
        <v/>
      </c>
      <c r="AL76" s="146" t="str">
        <f t="shared" si="50"/>
        <v/>
      </c>
      <c r="AM76" s="115" t="str">
        <f t="shared" si="62"/>
        <v/>
      </c>
      <c r="AN76" s="146">
        <f t="shared" si="63"/>
        <v>0</v>
      </c>
      <c r="AO76" s="220">
        <f t="shared" si="65"/>
        <v>0</v>
      </c>
      <c r="AP76" s="221">
        <f t="shared" si="64"/>
        <v>69</v>
      </c>
      <c r="AQ76" s="201"/>
      <c r="AR76" s="113" t="str">
        <f>IF(C76="","","申込責任者："&amp;申込責任者!$N$20)</f>
        <v/>
      </c>
      <c r="AT76" s="204" t="str">
        <f t="shared" si="54"/>
        <v/>
      </c>
    </row>
    <row r="77" spans="1:46" ht="18" customHeight="1">
      <c r="A77" s="301">
        <v>70</v>
      </c>
      <c r="B77" s="148" t="str">
        <f>IF(OR(C77="",G77="",H77=""),"",IF(AN77=0,"",申込責任者!$N$12&amp;"-"&amp;TEXT(A77,"000")&amp;"_"&amp;PROPER(G77)&amp;"_"&amp;PROPER(H77)&amp;".jpg"))</f>
        <v/>
      </c>
      <c r="C77" s="178"/>
      <c r="D77" s="179"/>
      <c r="E77" s="179"/>
      <c r="F77" s="179"/>
      <c r="G77" s="179"/>
      <c r="H77" s="179"/>
      <c r="I77" s="151"/>
      <c r="J77" s="313"/>
      <c r="K77" s="311"/>
      <c r="L77" s="311"/>
      <c r="M77" s="106"/>
      <c r="N77" s="106"/>
      <c r="O77" s="145" t="str">
        <f t="shared" si="55"/>
        <v/>
      </c>
      <c r="P77" s="174"/>
      <c r="Q77" s="130"/>
      <c r="R77" s="136">
        <f t="shared" si="56"/>
        <v>70</v>
      </c>
      <c r="S77" s="132" t="str">
        <f t="shared" si="52"/>
        <v/>
      </c>
      <c r="T77" s="203" t="str">
        <f ca="1">IF(OR(C77="",申込責任者!$N$28=""),"",申込責任者!$N$28)</f>
        <v/>
      </c>
      <c r="U77" s="107" t="str">
        <f>IF(OR(C77="",申込責任者!$G$29=""),"",申込責任者!$G$29)</f>
        <v/>
      </c>
      <c r="V77" s="113" t="str">
        <f t="shared" si="57"/>
        <v/>
      </c>
      <c r="W77" s="113" t="str">
        <f t="shared" si="58"/>
        <v/>
      </c>
      <c r="X77" s="113" t="str">
        <f t="shared" si="59"/>
        <v/>
      </c>
      <c r="Y77" s="107" t="str">
        <f t="shared" si="51"/>
        <v/>
      </c>
      <c r="Z77" s="114" t="str">
        <f t="shared" si="28"/>
        <v/>
      </c>
      <c r="AA77" s="220" t="str">
        <f t="shared" si="29"/>
        <v/>
      </c>
      <c r="AB77" s="330" t="str">
        <f t="shared" si="30"/>
        <v/>
      </c>
      <c r="AC77" s="330" t="str">
        <f t="shared" si="31"/>
        <v/>
      </c>
      <c r="AD77" s="330" t="str">
        <f t="shared" si="32"/>
        <v/>
      </c>
      <c r="AE77" s="216">
        <f t="shared" si="33"/>
        <v>0</v>
      </c>
      <c r="AF77" s="216">
        <f t="shared" si="60"/>
        <v>0</v>
      </c>
      <c r="AG77" s="216">
        <f t="shared" si="35"/>
        <v>0</v>
      </c>
      <c r="AH77" s="146" t="str">
        <f t="shared" si="53"/>
        <v/>
      </c>
      <c r="AI77" s="146" t="str">
        <f t="shared" si="61"/>
        <v/>
      </c>
      <c r="AJ77" s="115" t="str">
        <f t="shared" si="48"/>
        <v/>
      </c>
      <c r="AK77" s="115" t="str">
        <f t="shared" si="49"/>
        <v/>
      </c>
      <c r="AL77" s="146" t="str">
        <f t="shared" si="50"/>
        <v/>
      </c>
      <c r="AM77" s="115" t="str">
        <f t="shared" si="62"/>
        <v/>
      </c>
      <c r="AN77" s="146">
        <f t="shared" si="63"/>
        <v>0</v>
      </c>
      <c r="AO77" s="220">
        <f t="shared" si="65"/>
        <v>0</v>
      </c>
      <c r="AP77" s="221">
        <f t="shared" si="64"/>
        <v>70</v>
      </c>
      <c r="AQ77" s="201"/>
      <c r="AR77" s="113" t="str">
        <f>IF(C77="","","申込責任者："&amp;申込責任者!$N$20)</f>
        <v/>
      </c>
      <c r="AT77" s="204" t="str">
        <f t="shared" si="54"/>
        <v/>
      </c>
    </row>
    <row r="78" spans="1:46" ht="18" customHeight="1">
      <c r="A78" s="301">
        <v>71</v>
      </c>
      <c r="B78" s="148" t="str">
        <f>IF(OR(C78="",G78="",H78=""),"",IF(AN78=0,"",申込責任者!$N$12&amp;"-"&amp;TEXT(A78,"000")&amp;"_"&amp;PROPER(G78)&amp;"_"&amp;PROPER(H78)&amp;".jpg"))</f>
        <v/>
      </c>
      <c r="C78" s="178"/>
      <c r="D78" s="179"/>
      <c r="E78" s="179"/>
      <c r="F78" s="179"/>
      <c r="G78" s="179"/>
      <c r="H78" s="179"/>
      <c r="I78" s="151"/>
      <c r="J78" s="313"/>
      <c r="K78" s="311"/>
      <c r="L78" s="311"/>
      <c r="M78" s="106"/>
      <c r="N78" s="106"/>
      <c r="O78" s="145" t="str">
        <f t="shared" si="55"/>
        <v/>
      </c>
      <c r="P78" s="174"/>
      <c r="Q78" s="130"/>
      <c r="R78" s="136">
        <f t="shared" si="56"/>
        <v>71</v>
      </c>
      <c r="S78" s="132" t="str">
        <f t="shared" si="52"/>
        <v/>
      </c>
      <c r="T78" s="203" t="str">
        <f ca="1">IF(OR(C78="",申込責任者!$N$28=""),"",申込責任者!$N$28)</f>
        <v/>
      </c>
      <c r="U78" s="107" t="str">
        <f>IF(OR(C78="",申込責任者!$G$29=""),"",申込責任者!$G$29)</f>
        <v/>
      </c>
      <c r="V78" s="113" t="str">
        <f t="shared" si="57"/>
        <v/>
      </c>
      <c r="W78" s="113" t="str">
        <f t="shared" si="58"/>
        <v/>
      </c>
      <c r="X78" s="113" t="str">
        <f t="shared" si="59"/>
        <v/>
      </c>
      <c r="Y78" s="107" t="str">
        <f t="shared" si="51"/>
        <v/>
      </c>
      <c r="Z78" s="114" t="str">
        <f t="shared" si="28"/>
        <v/>
      </c>
      <c r="AA78" s="220" t="str">
        <f t="shared" si="29"/>
        <v/>
      </c>
      <c r="AB78" s="330" t="str">
        <f t="shared" si="30"/>
        <v/>
      </c>
      <c r="AC78" s="330" t="str">
        <f t="shared" si="31"/>
        <v/>
      </c>
      <c r="AD78" s="330" t="str">
        <f t="shared" si="32"/>
        <v/>
      </c>
      <c r="AE78" s="216">
        <f t="shared" si="33"/>
        <v>0</v>
      </c>
      <c r="AF78" s="216">
        <f t="shared" si="60"/>
        <v>0</v>
      </c>
      <c r="AG78" s="216">
        <f t="shared" si="35"/>
        <v>0</v>
      </c>
      <c r="AH78" s="146" t="str">
        <f t="shared" si="53"/>
        <v/>
      </c>
      <c r="AI78" s="146" t="str">
        <f t="shared" si="61"/>
        <v/>
      </c>
      <c r="AJ78" s="115" t="str">
        <f t="shared" ref="AJ78:AJ107" si="66">IF(AND(N78=$AV$18,OR(O78=$AW$18,O78="")),$AX$18,"")</f>
        <v/>
      </c>
      <c r="AK78" s="115" t="str">
        <f t="shared" ref="AK78:AK107" si="67">IF(AI78=$AV$18,"R-"&amp;L78,"")</f>
        <v/>
      </c>
      <c r="AL78" s="146" t="str">
        <f t="shared" ref="AL78:AL107" si="68">IF(C78="","",IF(OR(N78="",N78=$AV$19),"",IF(OR(O78=$AW$19,P78="",P78="不要"),"不要","要")))</f>
        <v/>
      </c>
      <c r="AM78" s="115" t="str">
        <f t="shared" si="62"/>
        <v/>
      </c>
      <c r="AN78" s="146">
        <f t="shared" si="63"/>
        <v>0</v>
      </c>
      <c r="AO78" s="220">
        <f t="shared" si="65"/>
        <v>0</v>
      </c>
      <c r="AP78" s="221">
        <f t="shared" si="64"/>
        <v>71</v>
      </c>
      <c r="AQ78" s="201"/>
      <c r="AR78" s="113" t="str">
        <f>IF(C78="","","申込責任者："&amp;申込責任者!$N$20)</f>
        <v/>
      </c>
      <c r="AT78" s="204" t="str">
        <f t="shared" si="54"/>
        <v/>
      </c>
    </row>
    <row r="79" spans="1:46" ht="18" customHeight="1">
      <c r="A79" s="301">
        <v>72</v>
      </c>
      <c r="B79" s="148" t="str">
        <f>IF(OR(C79="",G79="",H79=""),"",IF(AN79=0,"",申込責任者!$N$12&amp;"-"&amp;TEXT(A79,"000")&amp;"_"&amp;PROPER(G79)&amp;"_"&amp;PROPER(H79)&amp;".jpg"))</f>
        <v/>
      </c>
      <c r="C79" s="178"/>
      <c r="D79" s="179"/>
      <c r="E79" s="179"/>
      <c r="F79" s="179"/>
      <c r="G79" s="179"/>
      <c r="H79" s="179"/>
      <c r="I79" s="151"/>
      <c r="J79" s="313"/>
      <c r="K79" s="311"/>
      <c r="L79" s="311"/>
      <c r="M79" s="106"/>
      <c r="N79" s="106"/>
      <c r="O79" s="145" t="str">
        <f t="shared" si="55"/>
        <v/>
      </c>
      <c r="P79" s="174"/>
      <c r="Q79" s="130"/>
      <c r="R79" s="136">
        <f t="shared" si="56"/>
        <v>72</v>
      </c>
      <c r="S79" s="132" t="str">
        <f t="shared" si="52"/>
        <v/>
      </c>
      <c r="T79" s="203" t="str">
        <f ca="1">IF(OR(C79="",申込責任者!$N$28=""),"",申込責任者!$N$28)</f>
        <v/>
      </c>
      <c r="U79" s="107" t="str">
        <f>IF(OR(C79="",申込責任者!$G$29=""),"",申込責任者!$G$29)</f>
        <v/>
      </c>
      <c r="V79" s="113" t="str">
        <f t="shared" si="57"/>
        <v/>
      </c>
      <c r="W79" s="113" t="str">
        <f t="shared" si="58"/>
        <v/>
      </c>
      <c r="X79" s="113" t="str">
        <f t="shared" si="59"/>
        <v/>
      </c>
      <c r="Y79" s="107" t="str">
        <f t="shared" si="51"/>
        <v/>
      </c>
      <c r="Z79" s="114" t="str">
        <f t="shared" si="28"/>
        <v/>
      </c>
      <c r="AA79" s="220" t="str">
        <f t="shared" si="29"/>
        <v/>
      </c>
      <c r="AB79" s="330" t="str">
        <f t="shared" si="30"/>
        <v/>
      </c>
      <c r="AC79" s="330" t="str">
        <f t="shared" si="31"/>
        <v/>
      </c>
      <c r="AD79" s="330" t="str">
        <f t="shared" si="32"/>
        <v/>
      </c>
      <c r="AE79" s="216">
        <f t="shared" si="33"/>
        <v>0</v>
      </c>
      <c r="AF79" s="216">
        <f t="shared" si="60"/>
        <v>0</v>
      </c>
      <c r="AG79" s="216">
        <f t="shared" si="35"/>
        <v>0</v>
      </c>
      <c r="AH79" s="146" t="str">
        <f t="shared" si="53"/>
        <v/>
      </c>
      <c r="AI79" s="146" t="str">
        <f t="shared" si="61"/>
        <v/>
      </c>
      <c r="AJ79" s="115" t="str">
        <f t="shared" si="66"/>
        <v/>
      </c>
      <c r="AK79" s="115" t="str">
        <f t="shared" si="67"/>
        <v/>
      </c>
      <c r="AL79" s="146" t="str">
        <f t="shared" si="68"/>
        <v/>
      </c>
      <c r="AM79" s="115" t="str">
        <f t="shared" si="62"/>
        <v/>
      </c>
      <c r="AN79" s="146">
        <f t="shared" si="63"/>
        <v>0</v>
      </c>
      <c r="AO79" s="220">
        <f t="shared" si="65"/>
        <v>0</v>
      </c>
      <c r="AP79" s="221">
        <f t="shared" si="64"/>
        <v>72</v>
      </c>
      <c r="AQ79" s="201"/>
      <c r="AR79" s="113" t="str">
        <f>IF(C79="","","申込責任者："&amp;申込責任者!$N$20)</f>
        <v/>
      </c>
      <c r="AT79" s="204" t="str">
        <f t="shared" si="54"/>
        <v/>
      </c>
    </row>
    <row r="80" spans="1:46" ht="18" customHeight="1">
      <c r="A80" s="301">
        <v>73</v>
      </c>
      <c r="B80" s="148" t="str">
        <f>IF(OR(C80="",G80="",H80=""),"",IF(AN80=0,"",申込責任者!$N$12&amp;"-"&amp;TEXT(A80,"000")&amp;"_"&amp;PROPER(G80)&amp;"_"&amp;PROPER(H80)&amp;".jpg"))</f>
        <v/>
      </c>
      <c r="C80" s="178"/>
      <c r="D80" s="179"/>
      <c r="E80" s="179"/>
      <c r="F80" s="179"/>
      <c r="G80" s="179"/>
      <c r="H80" s="179"/>
      <c r="I80" s="151"/>
      <c r="J80" s="313"/>
      <c r="K80" s="311"/>
      <c r="L80" s="311"/>
      <c r="M80" s="106"/>
      <c r="N80" s="106"/>
      <c r="O80" s="145" t="str">
        <f t="shared" si="55"/>
        <v/>
      </c>
      <c r="P80" s="174"/>
      <c r="Q80" s="130"/>
      <c r="R80" s="136">
        <f t="shared" si="56"/>
        <v>73</v>
      </c>
      <c r="S80" s="132" t="str">
        <f t="shared" si="52"/>
        <v/>
      </c>
      <c r="T80" s="203" t="str">
        <f ca="1">IF(OR(C80="",申込責任者!$N$28=""),"",申込責任者!$N$28)</f>
        <v/>
      </c>
      <c r="U80" s="107" t="str">
        <f>IF(OR(C80="",申込責任者!$G$29=""),"",申込責任者!$G$29)</f>
        <v/>
      </c>
      <c r="V80" s="113" t="str">
        <f t="shared" si="57"/>
        <v/>
      </c>
      <c r="W80" s="113" t="str">
        <f t="shared" si="58"/>
        <v/>
      </c>
      <c r="X80" s="113" t="str">
        <f t="shared" si="59"/>
        <v/>
      </c>
      <c r="Y80" s="107" t="str">
        <f t="shared" si="51"/>
        <v/>
      </c>
      <c r="Z80" s="114" t="str">
        <f t="shared" si="28"/>
        <v/>
      </c>
      <c r="AA80" s="220" t="str">
        <f t="shared" si="29"/>
        <v/>
      </c>
      <c r="AB80" s="330" t="str">
        <f t="shared" si="30"/>
        <v/>
      </c>
      <c r="AC80" s="330" t="str">
        <f t="shared" si="31"/>
        <v/>
      </c>
      <c r="AD80" s="330" t="str">
        <f t="shared" si="32"/>
        <v/>
      </c>
      <c r="AE80" s="216">
        <f t="shared" si="33"/>
        <v>0</v>
      </c>
      <c r="AF80" s="216">
        <f t="shared" si="60"/>
        <v>0</v>
      </c>
      <c r="AG80" s="216">
        <f t="shared" si="35"/>
        <v>0</v>
      </c>
      <c r="AH80" s="146" t="str">
        <f t="shared" si="53"/>
        <v/>
      </c>
      <c r="AI80" s="146" t="str">
        <f t="shared" si="61"/>
        <v/>
      </c>
      <c r="AJ80" s="115" t="str">
        <f t="shared" si="66"/>
        <v/>
      </c>
      <c r="AK80" s="115" t="str">
        <f t="shared" si="67"/>
        <v/>
      </c>
      <c r="AL80" s="146" t="str">
        <f t="shared" si="68"/>
        <v/>
      </c>
      <c r="AM80" s="115" t="str">
        <f t="shared" si="62"/>
        <v/>
      </c>
      <c r="AN80" s="146">
        <f t="shared" si="63"/>
        <v>0</v>
      </c>
      <c r="AO80" s="220">
        <f t="shared" si="65"/>
        <v>0</v>
      </c>
      <c r="AP80" s="221">
        <f t="shared" si="64"/>
        <v>73</v>
      </c>
      <c r="AQ80" s="201"/>
      <c r="AR80" s="113" t="str">
        <f>IF(C80="","","申込責任者："&amp;申込責任者!$N$20)</f>
        <v/>
      </c>
      <c r="AT80" s="204" t="str">
        <f t="shared" si="54"/>
        <v/>
      </c>
    </row>
    <row r="81" spans="1:53" ht="18" customHeight="1">
      <c r="A81" s="301">
        <v>74</v>
      </c>
      <c r="B81" s="148" t="str">
        <f>IF(OR(C81="",G81="",H81=""),"",IF(AN81=0,"",申込責任者!$N$12&amp;"-"&amp;TEXT(A81,"000")&amp;"_"&amp;PROPER(G81)&amp;"_"&amp;PROPER(H81)&amp;".jpg"))</f>
        <v/>
      </c>
      <c r="C81" s="178"/>
      <c r="D81" s="179"/>
      <c r="E81" s="179"/>
      <c r="F81" s="179"/>
      <c r="G81" s="179"/>
      <c r="H81" s="179"/>
      <c r="I81" s="151"/>
      <c r="J81" s="313"/>
      <c r="K81" s="311"/>
      <c r="L81" s="311"/>
      <c r="M81" s="106"/>
      <c r="N81" s="106"/>
      <c r="O81" s="145" t="str">
        <f t="shared" si="55"/>
        <v/>
      </c>
      <c r="P81" s="174"/>
      <c r="Q81" s="130"/>
      <c r="R81" s="136">
        <f t="shared" si="56"/>
        <v>74</v>
      </c>
      <c r="S81" s="132" t="str">
        <f t="shared" si="52"/>
        <v/>
      </c>
      <c r="T81" s="203" t="str">
        <f ca="1">IF(OR(C81="",申込責任者!$N$28=""),"",申込責任者!$N$28)</f>
        <v/>
      </c>
      <c r="U81" s="107" t="str">
        <f>IF(OR(C81="",申込責任者!$G$29=""),"",申込責任者!$G$29)</f>
        <v/>
      </c>
      <c r="V81" s="113" t="str">
        <f t="shared" si="57"/>
        <v/>
      </c>
      <c r="W81" s="113" t="str">
        <f t="shared" si="58"/>
        <v/>
      </c>
      <c r="X81" s="113" t="str">
        <f t="shared" si="59"/>
        <v/>
      </c>
      <c r="Y81" s="107" t="str">
        <f t="shared" si="51"/>
        <v/>
      </c>
      <c r="Z81" s="114" t="str">
        <f t="shared" ref="Z81:Z107" si="69">IFERROR(VLOOKUP(K81,$AV$9:$AX$12,3,FALSE),"")</f>
        <v/>
      </c>
      <c r="AA81" s="220" t="str">
        <f t="shared" ref="AA81:AA107" si="70">IF(C81="","",IFERROR(VLOOKUP(K81,$AV$9:$AX$12,2,FALSE),""))</f>
        <v/>
      </c>
      <c r="AB81" s="330" t="str">
        <f t="shared" ref="AB81:AB107" si="71">LEFT(Y81,1)</f>
        <v/>
      </c>
      <c r="AC81" s="330" t="str">
        <f t="shared" ref="AC81:AC107" si="72">MID(Y81,2,1)</f>
        <v/>
      </c>
      <c r="AD81" s="330" t="str">
        <f t="shared" ref="AD81:AD107" si="73">IF(C81="","",LEN(Y81))</f>
        <v/>
      </c>
      <c r="AE81" s="216">
        <f t="shared" ref="AE81:AE107" si="74">IF(C81="",0,IF(AA81=AB81,0,1))</f>
        <v>0</v>
      </c>
      <c r="AF81" s="216">
        <f t="shared" si="60"/>
        <v>0</v>
      </c>
      <c r="AG81" s="216">
        <f t="shared" si="35"/>
        <v>0</v>
      </c>
      <c r="AH81" s="146" t="str">
        <f t="shared" si="53"/>
        <v/>
      </c>
      <c r="AI81" s="146" t="str">
        <f t="shared" si="61"/>
        <v/>
      </c>
      <c r="AJ81" s="115" t="str">
        <f t="shared" si="66"/>
        <v/>
      </c>
      <c r="AK81" s="115" t="str">
        <f t="shared" si="67"/>
        <v/>
      </c>
      <c r="AL81" s="146" t="str">
        <f t="shared" si="68"/>
        <v/>
      </c>
      <c r="AM81" s="115" t="str">
        <f t="shared" si="62"/>
        <v/>
      </c>
      <c r="AN81" s="146">
        <f t="shared" si="63"/>
        <v>0</v>
      </c>
      <c r="AO81" s="220">
        <f t="shared" si="65"/>
        <v>0</v>
      </c>
      <c r="AP81" s="221">
        <f t="shared" si="64"/>
        <v>74</v>
      </c>
      <c r="AQ81" s="201"/>
      <c r="AR81" s="113" t="str">
        <f>IF(C81="","","申込責任者："&amp;申込責任者!$N$20)</f>
        <v/>
      </c>
      <c r="AT81" s="204" t="str">
        <f t="shared" si="54"/>
        <v/>
      </c>
    </row>
    <row r="82" spans="1:53" ht="18" customHeight="1">
      <c r="A82" s="301">
        <v>75</v>
      </c>
      <c r="B82" s="148" t="str">
        <f>IF(OR(C82="",G82="",H82=""),"",IF(AN82=0,"",申込責任者!$N$12&amp;"-"&amp;TEXT(A82,"000")&amp;"_"&amp;PROPER(G82)&amp;"_"&amp;PROPER(H82)&amp;".jpg"))</f>
        <v/>
      </c>
      <c r="C82" s="178"/>
      <c r="D82" s="179"/>
      <c r="E82" s="179"/>
      <c r="F82" s="179"/>
      <c r="G82" s="179"/>
      <c r="H82" s="179"/>
      <c r="I82" s="151"/>
      <c r="J82" s="313"/>
      <c r="K82" s="311"/>
      <c r="L82" s="311"/>
      <c r="M82" s="106"/>
      <c r="N82" s="106"/>
      <c r="O82" s="145" t="str">
        <f t="shared" si="55"/>
        <v/>
      </c>
      <c r="P82" s="174"/>
      <c r="Q82" s="130"/>
      <c r="R82" s="136">
        <f t="shared" si="56"/>
        <v>75</v>
      </c>
      <c r="S82" s="132" t="str">
        <f t="shared" si="52"/>
        <v/>
      </c>
      <c r="T82" s="203" t="str">
        <f ca="1">IF(OR(C82="",申込責任者!$N$28=""),"",申込責任者!$N$28)</f>
        <v/>
      </c>
      <c r="U82" s="107" t="str">
        <f>IF(OR(C82="",申込責任者!$G$29=""),"",申込責任者!$G$29)</f>
        <v/>
      </c>
      <c r="V82" s="113" t="str">
        <f t="shared" si="57"/>
        <v/>
      </c>
      <c r="W82" s="113" t="str">
        <f t="shared" si="58"/>
        <v/>
      </c>
      <c r="X82" s="113" t="str">
        <f t="shared" si="59"/>
        <v/>
      </c>
      <c r="Y82" s="107" t="str">
        <f t="shared" ref="Y82:Y107" si="75">L82&amp;""</f>
        <v/>
      </c>
      <c r="Z82" s="114" t="str">
        <f t="shared" si="69"/>
        <v/>
      </c>
      <c r="AA82" s="220" t="str">
        <f t="shared" si="70"/>
        <v/>
      </c>
      <c r="AB82" s="330" t="str">
        <f t="shared" si="71"/>
        <v/>
      </c>
      <c r="AC82" s="330" t="str">
        <f t="shared" si="72"/>
        <v/>
      </c>
      <c r="AD82" s="330" t="str">
        <f t="shared" si="73"/>
        <v/>
      </c>
      <c r="AE82" s="216">
        <f t="shared" si="74"/>
        <v>0</v>
      </c>
      <c r="AF82" s="216">
        <f t="shared" si="60"/>
        <v>0</v>
      </c>
      <c r="AG82" s="216">
        <f t="shared" ref="AG82:AG107" si="76">AE82+AF82</f>
        <v>0</v>
      </c>
      <c r="AH82" s="146" t="str">
        <f t="shared" si="53"/>
        <v/>
      </c>
      <c r="AI82" s="146" t="str">
        <f t="shared" si="61"/>
        <v/>
      </c>
      <c r="AJ82" s="115" t="str">
        <f t="shared" si="66"/>
        <v/>
      </c>
      <c r="AK82" s="115" t="str">
        <f t="shared" si="67"/>
        <v/>
      </c>
      <c r="AL82" s="146" t="str">
        <f t="shared" si="68"/>
        <v/>
      </c>
      <c r="AM82" s="115" t="str">
        <f t="shared" si="62"/>
        <v/>
      </c>
      <c r="AN82" s="146">
        <f t="shared" si="63"/>
        <v>0</v>
      </c>
      <c r="AO82" s="220">
        <f t="shared" si="65"/>
        <v>0</v>
      </c>
      <c r="AP82" s="221">
        <f t="shared" si="64"/>
        <v>75</v>
      </c>
      <c r="AQ82" s="201"/>
      <c r="AR82" s="113" t="str">
        <f>IF(C82="","","申込責任者："&amp;申込責任者!$N$20)</f>
        <v/>
      </c>
      <c r="AT82" s="204" t="str">
        <f t="shared" si="54"/>
        <v/>
      </c>
    </row>
    <row r="83" spans="1:53" ht="18" customHeight="1">
      <c r="A83" s="301">
        <v>76</v>
      </c>
      <c r="B83" s="148" t="str">
        <f>IF(OR(C83="",G83="",H83=""),"",IF(AN83=0,"",申込責任者!$N$12&amp;"-"&amp;TEXT(A83,"000")&amp;"_"&amp;PROPER(G83)&amp;"_"&amp;PROPER(H83)&amp;".jpg"))</f>
        <v/>
      </c>
      <c r="C83" s="178"/>
      <c r="D83" s="179"/>
      <c r="E83" s="179"/>
      <c r="F83" s="179"/>
      <c r="G83" s="179"/>
      <c r="H83" s="179"/>
      <c r="I83" s="151"/>
      <c r="J83" s="313"/>
      <c r="K83" s="311"/>
      <c r="L83" s="311"/>
      <c r="M83" s="106"/>
      <c r="N83" s="106"/>
      <c r="O83" s="145" t="str">
        <f t="shared" si="55"/>
        <v/>
      </c>
      <c r="P83" s="174"/>
      <c r="Q83" s="130"/>
      <c r="R83" s="136">
        <f t="shared" si="56"/>
        <v>76</v>
      </c>
      <c r="S83" s="132" t="str">
        <f t="shared" si="52"/>
        <v/>
      </c>
      <c r="T83" s="203" t="str">
        <f ca="1">IF(OR(C83="",申込責任者!$N$28=""),"",申込責任者!$N$28)</f>
        <v/>
      </c>
      <c r="U83" s="107" t="str">
        <f>IF(OR(C83="",申込責任者!$G$29=""),"",申込責任者!$G$29)</f>
        <v/>
      </c>
      <c r="V83" s="113" t="str">
        <f t="shared" si="57"/>
        <v/>
      </c>
      <c r="W83" s="113" t="str">
        <f t="shared" si="58"/>
        <v/>
      </c>
      <c r="X83" s="113" t="str">
        <f t="shared" si="59"/>
        <v/>
      </c>
      <c r="Y83" s="107" t="str">
        <f t="shared" si="75"/>
        <v/>
      </c>
      <c r="Z83" s="114" t="str">
        <f t="shared" si="69"/>
        <v/>
      </c>
      <c r="AA83" s="220" t="str">
        <f t="shared" si="70"/>
        <v/>
      </c>
      <c r="AB83" s="330" t="str">
        <f t="shared" si="71"/>
        <v/>
      </c>
      <c r="AC83" s="330" t="str">
        <f t="shared" si="72"/>
        <v/>
      </c>
      <c r="AD83" s="330" t="str">
        <f t="shared" si="73"/>
        <v/>
      </c>
      <c r="AE83" s="216">
        <f t="shared" si="74"/>
        <v>0</v>
      </c>
      <c r="AF83" s="216">
        <f t="shared" si="60"/>
        <v>0</v>
      </c>
      <c r="AG83" s="216">
        <f t="shared" si="76"/>
        <v>0</v>
      </c>
      <c r="AH83" s="146" t="str">
        <f t="shared" si="53"/>
        <v/>
      </c>
      <c r="AI83" s="146" t="str">
        <f t="shared" si="61"/>
        <v/>
      </c>
      <c r="AJ83" s="115" t="str">
        <f t="shared" si="66"/>
        <v/>
      </c>
      <c r="AK83" s="115" t="str">
        <f t="shared" si="67"/>
        <v/>
      </c>
      <c r="AL83" s="146" t="str">
        <f t="shared" si="68"/>
        <v/>
      </c>
      <c r="AM83" s="115" t="str">
        <f t="shared" si="62"/>
        <v/>
      </c>
      <c r="AN83" s="146">
        <f t="shared" si="63"/>
        <v>0</v>
      </c>
      <c r="AO83" s="220">
        <f t="shared" si="65"/>
        <v>0</v>
      </c>
      <c r="AP83" s="221">
        <f t="shared" si="64"/>
        <v>76</v>
      </c>
      <c r="AQ83" s="201"/>
      <c r="AR83" s="113" t="str">
        <f>IF(C83="","","申込責任者："&amp;申込責任者!$N$20)</f>
        <v/>
      </c>
      <c r="AT83" s="204" t="str">
        <f t="shared" si="54"/>
        <v/>
      </c>
    </row>
    <row r="84" spans="1:53" ht="18" customHeight="1">
      <c r="A84" s="301">
        <v>77</v>
      </c>
      <c r="B84" s="148" t="str">
        <f>IF(OR(C84="",G84="",H84=""),"",IF(AN84=0,"",申込責任者!$N$12&amp;"-"&amp;TEXT(A84,"000")&amp;"_"&amp;PROPER(G84)&amp;"_"&amp;PROPER(H84)&amp;".jpg"))</f>
        <v/>
      </c>
      <c r="C84" s="178"/>
      <c r="D84" s="179"/>
      <c r="E84" s="179"/>
      <c r="F84" s="179"/>
      <c r="G84" s="179"/>
      <c r="H84" s="179"/>
      <c r="I84" s="151"/>
      <c r="J84" s="313"/>
      <c r="K84" s="311"/>
      <c r="L84" s="311"/>
      <c r="M84" s="106"/>
      <c r="N84" s="106"/>
      <c r="O84" s="145" t="str">
        <f t="shared" si="55"/>
        <v/>
      </c>
      <c r="P84" s="174"/>
      <c r="Q84" s="130"/>
      <c r="R84" s="136">
        <f t="shared" si="56"/>
        <v>77</v>
      </c>
      <c r="S84" s="132" t="str">
        <f t="shared" si="52"/>
        <v/>
      </c>
      <c r="T84" s="203" t="str">
        <f ca="1">IF(OR(C84="",申込責任者!$N$28=""),"",申込責任者!$N$28)</f>
        <v/>
      </c>
      <c r="U84" s="107" t="str">
        <f>IF(OR(C84="",申込責任者!$G$29=""),"",申込責任者!$G$29)</f>
        <v/>
      </c>
      <c r="V84" s="113" t="str">
        <f t="shared" si="57"/>
        <v/>
      </c>
      <c r="W84" s="113" t="str">
        <f t="shared" si="58"/>
        <v/>
      </c>
      <c r="X84" s="113" t="str">
        <f t="shared" si="59"/>
        <v/>
      </c>
      <c r="Y84" s="107" t="str">
        <f t="shared" si="75"/>
        <v/>
      </c>
      <c r="Z84" s="114" t="str">
        <f t="shared" si="69"/>
        <v/>
      </c>
      <c r="AA84" s="220" t="str">
        <f t="shared" si="70"/>
        <v/>
      </c>
      <c r="AB84" s="330" t="str">
        <f t="shared" si="71"/>
        <v/>
      </c>
      <c r="AC84" s="330" t="str">
        <f t="shared" si="72"/>
        <v/>
      </c>
      <c r="AD84" s="330" t="str">
        <f t="shared" si="73"/>
        <v/>
      </c>
      <c r="AE84" s="216">
        <f t="shared" si="74"/>
        <v>0</v>
      </c>
      <c r="AF84" s="216">
        <f t="shared" si="60"/>
        <v>0</v>
      </c>
      <c r="AG84" s="216">
        <f t="shared" si="76"/>
        <v>0</v>
      </c>
      <c r="AH84" s="146" t="str">
        <f t="shared" si="53"/>
        <v/>
      </c>
      <c r="AI84" s="146" t="str">
        <f t="shared" si="61"/>
        <v/>
      </c>
      <c r="AJ84" s="115" t="str">
        <f t="shared" si="66"/>
        <v/>
      </c>
      <c r="AK84" s="115" t="str">
        <f t="shared" si="67"/>
        <v/>
      </c>
      <c r="AL84" s="146" t="str">
        <f t="shared" si="68"/>
        <v/>
      </c>
      <c r="AM84" s="115" t="str">
        <f t="shared" si="62"/>
        <v/>
      </c>
      <c r="AN84" s="146">
        <f t="shared" si="63"/>
        <v>0</v>
      </c>
      <c r="AO84" s="220">
        <f t="shared" si="65"/>
        <v>0</v>
      </c>
      <c r="AP84" s="221">
        <f t="shared" si="64"/>
        <v>77</v>
      </c>
      <c r="AQ84" s="201"/>
      <c r="AR84" s="113" t="str">
        <f>IF(C84="","","申込責任者："&amp;申込責任者!$N$20)</f>
        <v/>
      </c>
      <c r="AT84" s="204" t="str">
        <f t="shared" si="54"/>
        <v/>
      </c>
    </row>
    <row r="85" spans="1:53" ht="18" customHeight="1">
      <c r="A85" s="301">
        <v>78</v>
      </c>
      <c r="B85" s="148" t="str">
        <f>IF(OR(C85="",G85="",H85=""),"",IF(AN85=0,"",申込責任者!$N$12&amp;"-"&amp;TEXT(A85,"000")&amp;"_"&amp;PROPER(G85)&amp;"_"&amp;PROPER(H85)&amp;".jpg"))</f>
        <v/>
      </c>
      <c r="C85" s="178"/>
      <c r="D85" s="179"/>
      <c r="E85" s="179"/>
      <c r="F85" s="179"/>
      <c r="G85" s="179"/>
      <c r="H85" s="179"/>
      <c r="I85" s="151"/>
      <c r="J85" s="313"/>
      <c r="K85" s="311"/>
      <c r="L85" s="311"/>
      <c r="M85" s="106"/>
      <c r="N85" s="106"/>
      <c r="O85" s="145" t="str">
        <f t="shared" si="55"/>
        <v/>
      </c>
      <c r="P85" s="174"/>
      <c r="Q85" s="130"/>
      <c r="R85" s="136">
        <f t="shared" si="56"/>
        <v>78</v>
      </c>
      <c r="S85" s="132" t="str">
        <f t="shared" si="52"/>
        <v/>
      </c>
      <c r="T85" s="203" t="str">
        <f ca="1">IF(OR(C85="",申込責任者!$N$28=""),"",申込責任者!$N$28)</f>
        <v/>
      </c>
      <c r="U85" s="107" t="str">
        <f>IF(OR(C85="",申込責任者!$G$29=""),"",申込責任者!$G$29)</f>
        <v/>
      </c>
      <c r="V85" s="113" t="str">
        <f t="shared" si="57"/>
        <v/>
      </c>
      <c r="W85" s="113" t="str">
        <f t="shared" si="58"/>
        <v/>
      </c>
      <c r="X85" s="113" t="str">
        <f t="shared" si="59"/>
        <v/>
      </c>
      <c r="Y85" s="107" t="str">
        <f t="shared" si="75"/>
        <v/>
      </c>
      <c r="Z85" s="114" t="str">
        <f t="shared" si="69"/>
        <v/>
      </c>
      <c r="AA85" s="220" t="str">
        <f t="shared" si="70"/>
        <v/>
      </c>
      <c r="AB85" s="330" t="str">
        <f t="shared" si="71"/>
        <v/>
      </c>
      <c r="AC85" s="330" t="str">
        <f t="shared" si="72"/>
        <v/>
      </c>
      <c r="AD85" s="330" t="str">
        <f t="shared" si="73"/>
        <v/>
      </c>
      <c r="AE85" s="216">
        <f t="shared" si="74"/>
        <v>0</v>
      </c>
      <c r="AF85" s="216">
        <f t="shared" si="60"/>
        <v>0</v>
      </c>
      <c r="AG85" s="216">
        <f t="shared" si="76"/>
        <v>0</v>
      </c>
      <c r="AH85" s="146" t="str">
        <f t="shared" si="53"/>
        <v/>
      </c>
      <c r="AI85" s="146" t="str">
        <f t="shared" si="61"/>
        <v/>
      </c>
      <c r="AJ85" s="115" t="str">
        <f t="shared" si="66"/>
        <v/>
      </c>
      <c r="AK85" s="115" t="str">
        <f t="shared" si="67"/>
        <v/>
      </c>
      <c r="AL85" s="146" t="str">
        <f t="shared" si="68"/>
        <v/>
      </c>
      <c r="AM85" s="115" t="str">
        <f t="shared" si="62"/>
        <v/>
      </c>
      <c r="AN85" s="146">
        <f t="shared" si="63"/>
        <v>0</v>
      </c>
      <c r="AO85" s="220">
        <f t="shared" si="65"/>
        <v>0</v>
      </c>
      <c r="AP85" s="221">
        <f t="shared" si="64"/>
        <v>78</v>
      </c>
      <c r="AQ85" s="201"/>
      <c r="AR85" s="113" t="str">
        <f>IF(C85="","","申込責任者："&amp;申込責任者!$N$20)</f>
        <v/>
      </c>
      <c r="AT85" s="204" t="str">
        <f t="shared" si="54"/>
        <v/>
      </c>
    </row>
    <row r="86" spans="1:53" ht="18" customHeight="1">
      <c r="A86" s="301">
        <v>79</v>
      </c>
      <c r="B86" s="148" t="str">
        <f>IF(OR(C86="",G86="",H86=""),"",IF(AN86=0,"",申込責任者!$N$12&amp;"-"&amp;TEXT(A86,"000")&amp;"_"&amp;PROPER(G86)&amp;"_"&amp;PROPER(H86)&amp;".jpg"))</f>
        <v/>
      </c>
      <c r="C86" s="178"/>
      <c r="D86" s="179"/>
      <c r="E86" s="179"/>
      <c r="F86" s="179"/>
      <c r="G86" s="179"/>
      <c r="H86" s="179"/>
      <c r="I86" s="151"/>
      <c r="J86" s="313"/>
      <c r="K86" s="311"/>
      <c r="L86" s="311"/>
      <c r="M86" s="106"/>
      <c r="N86" s="106"/>
      <c r="O86" s="145" t="str">
        <f t="shared" si="55"/>
        <v/>
      </c>
      <c r="P86" s="174"/>
      <c r="Q86" s="130"/>
      <c r="R86" s="136">
        <f t="shared" si="56"/>
        <v>79</v>
      </c>
      <c r="S86" s="132" t="str">
        <f t="shared" si="52"/>
        <v/>
      </c>
      <c r="T86" s="203" t="str">
        <f ca="1">IF(OR(C86="",申込責任者!$N$28=""),"",申込責任者!$N$28)</f>
        <v/>
      </c>
      <c r="U86" s="107" t="str">
        <f>IF(OR(C86="",申込責任者!$G$29=""),"",申込責任者!$G$29)</f>
        <v/>
      </c>
      <c r="V86" s="113" t="str">
        <f t="shared" si="57"/>
        <v/>
      </c>
      <c r="W86" s="113" t="str">
        <f t="shared" si="58"/>
        <v/>
      </c>
      <c r="X86" s="113" t="str">
        <f t="shared" si="59"/>
        <v/>
      </c>
      <c r="Y86" s="107" t="str">
        <f t="shared" si="75"/>
        <v/>
      </c>
      <c r="Z86" s="114" t="str">
        <f t="shared" si="69"/>
        <v/>
      </c>
      <c r="AA86" s="220" t="str">
        <f t="shared" si="70"/>
        <v/>
      </c>
      <c r="AB86" s="330" t="str">
        <f t="shared" si="71"/>
        <v/>
      </c>
      <c r="AC86" s="330" t="str">
        <f t="shared" si="72"/>
        <v/>
      </c>
      <c r="AD86" s="330" t="str">
        <f t="shared" si="73"/>
        <v/>
      </c>
      <c r="AE86" s="216">
        <f t="shared" si="74"/>
        <v>0</v>
      </c>
      <c r="AF86" s="216">
        <f t="shared" si="60"/>
        <v>0</v>
      </c>
      <c r="AG86" s="216">
        <f t="shared" si="76"/>
        <v>0</v>
      </c>
      <c r="AH86" s="146" t="str">
        <f t="shared" si="53"/>
        <v/>
      </c>
      <c r="AI86" s="146" t="str">
        <f t="shared" si="61"/>
        <v/>
      </c>
      <c r="AJ86" s="115" t="str">
        <f t="shared" si="66"/>
        <v/>
      </c>
      <c r="AK86" s="115" t="str">
        <f t="shared" si="67"/>
        <v/>
      </c>
      <c r="AL86" s="146" t="str">
        <f t="shared" si="68"/>
        <v/>
      </c>
      <c r="AM86" s="115" t="str">
        <f t="shared" si="62"/>
        <v/>
      </c>
      <c r="AN86" s="146">
        <f t="shared" si="63"/>
        <v>0</v>
      </c>
      <c r="AO86" s="220">
        <f t="shared" si="65"/>
        <v>0</v>
      </c>
      <c r="AP86" s="221">
        <f t="shared" si="64"/>
        <v>79</v>
      </c>
      <c r="AQ86" s="201"/>
      <c r="AR86" s="113" t="str">
        <f>IF(C86="","","申込責任者："&amp;申込責任者!$N$20)</f>
        <v/>
      </c>
      <c r="AT86" s="204" t="str">
        <f t="shared" si="54"/>
        <v/>
      </c>
    </row>
    <row r="87" spans="1:53" ht="18" customHeight="1">
      <c r="A87" s="301">
        <v>80</v>
      </c>
      <c r="B87" s="148" t="str">
        <f>IF(OR(C87="",G87="",H87=""),"",IF(AN87=0,"",申込責任者!$N$12&amp;"-"&amp;TEXT(A87,"000")&amp;"_"&amp;PROPER(G87)&amp;"_"&amp;PROPER(H87)&amp;".jpg"))</f>
        <v/>
      </c>
      <c r="C87" s="178"/>
      <c r="D87" s="179"/>
      <c r="E87" s="179"/>
      <c r="F87" s="179"/>
      <c r="G87" s="179"/>
      <c r="H87" s="179"/>
      <c r="I87" s="151"/>
      <c r="J87" s="313"/>
      <c r="K87" s="311"/>
      <c r="L87" s="311"/>
      <c r="M87" s="106"/>
      <c r="N87" s="106"/>
      <c r="O87" s="145" t="str">
        <f t="shared" si="55"/>
        <v/>
      </c>
      <c r="P87" s="174"/>
      <c r="Q87" s="130"/>
      <c r="R87" s="136">
        <f t="shared" si="56"/>
        <v>80</v>
      </c>
      <c r="S87" s="132" t="str">
        <f t="shared" si="52"/>
        <v/>
      </c>
      <c r="T87" s="203" t="str">
        <f ca="1">IF(OR(C87="",申込責任者!$N$28=""),"",申込責任者!$N$28)</f>
        <v/>
      </c>
      <c r="U87" s="107" t="str">
        <f>IF(OR(C87="",申込責任者!$G$29=""),"",申込責任者!$G$29)</f>
        <v/>
      </c>
      <c r="V87" s="113" t="str">
        <f t="shared" si="57"/>
        <v/>
      </c>
      <c r="W87" s="113" t="str">
        <f t="shared" si="58"/>
        <v/>
      </c>
      <c r="X87" s="113" t="str">
        <f t="shared" si="59"/>
        <v/>
      </c>
      <c r="Y87" s="107" t="str">
        <f t="shared" si="75"/>
        <v/>
      </c>
      <c r="Z87" s="114" t="str">
        <f t="shared" si="69"/>
        <v/>
      </c>
      <c r="AA87" s="220" t="str">
        <f t="shared" si="70"/>
        <v/>
      </c>
      <c r="AB87" s="330" t="str">
        <f t="shared" si="71"/>
        <v/>
      </c>
      <c r="AC87" s="330" t="str">
        <f t="shared" si="72"/>
        <v/>
      </c>
      <c r="AD87" s="330" t="str">
        <f t="shared" si="73"/>
        <v/>
      </c>
      <c r="AE87" s="216">
        <f t="shared" si="74"/>
        <v>0</v>
      </c>
      <c r="AF87" s="216">
        <f t="shared" si="60"/>
        <v>0</v>
      </c>
      <c r="AG87" s="216">
        <f t="shared" si="76"/>
        <v>0</v>
      </c>
      <c r="AH87" s="146" t="str">
        <f t="shared" si="53"/>
        <v/>
      </c>
      <c r="AI87" s="146" t="str">
        <f t="shared" si="61"/>
        <v/>
      </c>
      <c r="AJ87" s="115" t="str">
        <f t="shared" si="66"/>
        <v/>
      </c>
      <c r="AK87" s="115" t="str">
        <f t="shared" si="67"/>
        <v/>
      </c>
      <c r="AL87" s="146" t="str">
        <f t="shared" si="68"/>
        <v/>
      </c>
      <c r="AM87" s="115" t="str">
        <f t="shared" si="62"/>
        <v/>
      </c>
      <c r="AN87" s="146">
        <f t="shared" si="63"/>
        <v>0</v>
      </c>
      <c r="AO87" s="220">
        <f t="shared" si="65"/>
        <v>0</v>
      </c>
      <c r="AP87" s="221">
        <f t="shared" si="64"/>
        <v>80</v>
      </c>
      <c r="AQ87" s="201"/>
      <c r="AR87" s="113" t="str">
        <f>IF(C87="","","申込責任者："&amp;申込責任者!$N$20)</f>
        <v/>
      </c>
      <c r="AT87" s="204" t="str">
        <f t="shared" si="54"/>
        <v/>
      </c>
    </row>
    <row r="88" spans="1:53" ht="18" customHeight="1">
      <c r="A88" s="301">
        <v>81</v>
      </c>
      <c r="B88" s="148" t="str">
        <f>IF(OR(C88="",G88="",H88=""),"",IF(AN88=0,"",申込責任者!$N$12&amp;"-"&amp;TEXT(A88,"000")&amp;"_"&amp;PROPER(G88)&amp;"_"&amp;PROPER(H88)&amp;".jpg"))</f>
        <v/>
      </c>
      <c r="C88" s="178"/>
      <c r="D88" s="179"/>
      <c r="E88" s="179"/>
      <c r="F88" s="179"/>
      <c r="G88" s="179"/>
      <c r="H88" s="179"/>
      <c r="I88" s="151"/>
      <c r="J88" s="313"/>
      <c r="K88" s="311"/>
      <c r="L88" s="311"/>
      <c r="M88" s="106"/>
      <c r="N88" s="106"/>
      <c r="O88" s="145" t="str">
        <f t="shared" si="55"/>
        <v/>
      </c>
      <c r="P88" s="174"/>
      <c r="Q88" s="130"/>
      <c r="R88" s="136">
        <f t="shared" si="56"/>
        <v>81</v>
      </c>
      <c r="S88" s="132" t="str">
        <f t="shared" si="52"/>
        <v/>
      </c>
      <c r="T88" s="203" t="str">
        <f ca="1">IF(OR(C88="",申込責任者!$N$28=""),"",申込責任者!$N$28)</f>
        <v/>
      </c>
      <c r="U88" s="107" t="str">
        <f>IF(OR(C88="",申込責任者!$G$29=""),"",申込責任者!$G$29)</f>
        <v/>
      </c>
      <c r="V88" s="113" t="str">
        <f t="shared" si="57"/>
        <v/>
      </c>
      <c r="W88" s="113" t="str">
        <f t="shared" si="58"/>
        <v/>
      </c>
      <c r="X88" s="113" t="str">
        <f t="shared" si="59"/>
        <v/>
      </c>
      <c r="Y88" s="107" t="str">
        <f t="shared" si="75"/>
        <v/>
      </c>
      <c r="Z88" s="114" t="str">
        <f t="shared" si="69"/>
        <v/>
      </c>
      <c r="AA88" s="220" t="str">
        <f t="shared" si="70"/>
        <v/>
      </c>
      <c r="AB88" s="330" t="str">
        <f t="shared" si="71"/>
        <v/>
      </c>
      <c r="AC88" s="330" t="str">
        <f t="shared" si="72"/>
        <v/>
      </c>
      <c r="AD88" s="330" t="str">
        <f t="shared" si="73"/>
        <v/>
      </c>
      <c r="AE88" s="216">
        <f t="shared" si="74"/>
        <v>0</v>
      </c>
      <c r="AF88" s="216">
        <f t="shared" si="60"/>
        <v>0</v>
      </c>
      <c r="AG88" s="216">
        <f t="shared" si="76"/>
        <v>0</v>
      </c>
      <c r="AH88" s="146" t="str">
        <f t="shared" si="53"/>
        <v/>
      </c>
      <c r="AI88" s="146" t="str">
        <f t="shared" si="61"/>
        <v/>
      </c>
      <c r="AJ88" s="115" t="str">
        <f t="shared" si="66"/>
        <v/>
      </c>
      <c r="AK88" s="115" t="str">
        <f t="shared" si="67"/>
        <v/>
      </c>
      <c r="AL88" s="146" t="str">
        <f t="shared" si="68"/>
        <v/>
      </c>
      <c r="AM88" s="115" t="str">
        <f t="shared" si="62"/>
        <v/>
      </c>
      <c r="AN88" s="146">
        <f t="shared" si="63"/>
        <v>0</v>
      </c>
      <c r="AO88" s="220">
        <f t="shared" si="65"/>
        <v>0</v>
      </c>
      <c r="AP88" s="221">
        <f t="shared" si="64"/>
        <v>81</v>
      </c>
      <c r="AQ88" s="201"/>
      <c r="AR88" s="113" t="str">
        <f>IF(C88="","","申込責任者："&amp;申込責任者!$N$20)</f>
        <v/>
      </c>
      <c r="AT88" s="204" t="str">
        <f t="shared" si="54"/>
        <v/>
      </c>
    </row>
    <row r="89" spans="1:53" ht="18" customHeight="1">
      <c r="A89" s="301">
        <v>82</v>
      </c>
      <c r="B89" s="148" t="str">
        <f>IF(OR(C89="",G89="",H89=""),"",IF(AN89=0,"",申込責任者!$N$12&amp;"-"&amp;TEXT(A89,"000")&amp;"_"&amp;PROPER(G89)&amp;"_"&amp;PROPER(H89)&amp;".jpg"))</f>
        <v/>
      </c>
      <c r="C89" s="178"/>
      <c r="D89" s="179"/>
      <c r="E89" s="179"/>
      <c r="F89" s="179"/>
      <c r="G89" s="179"/>
      <c r="H89" s="179"/>
      <c r="I89" s="151"/>
      <c r="J89" s="313"/>
      <c r="K89" s="311"/>
      <c r="L89" s="311"/>
      <c r="M89" s="106"/>
      <c r="N89" s="106"/>
      <c r="O89" s="145" t="str">
        <f t="shared" si="55"/>
        <v/>
      </c>
      <c r="P89" s="174"/>
      <c r="Q89" s="130"/>
      <c r="R89" s="136">
        <f t="shared" si="56"/>
        <v>82</v>
      </c>
      <c r="S89" s="132" t="str">
        <f t="shared" si="52"/>
        <v/>
      </c>
      <c r="T89" s="203" t="str">
        <f ca="1">IF(OR(C89="",申込責任者!$N$28=""),"",申込責任者!$N$28)</f>
        <v/>
      </c>
      <c r="U89" s="107" t="str">
        <f>IF(OR(C89="",申込責任者!$G$29=""),"",申込責任者!$G$29)</f>
        <v/>
      </c>
      <c r="V89" s="113" t="str">
        <f t="shared" si="57"/>
        <v/>
      </c>
      <c r="W89" s="113" t="str">
        <f t="shared" si="58"/>
        <v/>
      </c>
      <c r="X89" s="113" t="str">
        <f t="shared" si="59"/>
        <v/>
      </c>
      <c r="Y89" s="107" t="str">
        <f t="shared" si="75"/>
        <v/>
      </c>
      <c r="Z89" s="114" t="str">
        <f t="shared" si="69"/>
        <v/>
      </c>
      <c r="AA89" s="220" t="str">
        <f t="shared" si="70"/>
        <v/>
      </c>
      <c r="AB89" s="330" t="str">
        <f t="shared" si="71"/>
        <v/>
      </c>
      <c r="AC89" s="330" t="str">
        <f t="shared" si="72"/>
        <v/>
      </c>
      <c r="AD89" s="330" t="str">
        <f t="shared" si="73"/>
        <v/>
      </c>
      <c r="AE89" s="216">
        <f t="shared" si="74"/>
        <v>0</v>
      </c>
      <c r="AF89" s="216">
        <f t="shared" si="60"/>
        <v>0</v>
      </c>
      <c r="AG89" s="216">
        <f t="shared" si="76"/>
        <v>0</v>
      </c>
      <c r="AH89" s="146" t="str">
        <f t="shared" si="53"/>
        <v/>
      </c>
      <c r="AI89" s="146" t="str">
        <f t="shared" si="61"/>
        <v/>
      </c>
      <c r="AJ89" s="115" t="str">
        <f t="shared" si="66"/>
        <v/>
      </c>
      <c r="AK89" s="115" t="str">
        <f t="shared" si="67"/>
        <v/>
      </c>
      <c r="AL89" s="146" t="str">
        <f t="shared" si="68"/>
        <v/>
      </c>
      <c r="AM89" s="115" t="str">
        <f t="shared" si="62"/>
        <v/>
      </c>
      <c r="AN89" s="146">
        <f t="shared" si="63"/>
        <v>0</v>
      </c>
      <c r="AO89" s="220">
        <f t="shared" si="65"/>
        <v>0</v>
      </c>
      <c r="AP89" s="221">
        <f t="shared" si="64"/>
        <v>82</v>
      </c>
      <c r="AQ89" s="201"/>
      <c r="AR89" s="113" t="str">
        <f>IF(C89="","","申込責任者："&amp;申込責任者!$N$20)</f>
        <v/>
      </c>
      <c r="AT89" s="204" t="str">
        <f t="shared" si="54"/>
        <v/>
      </c>
    </row>
    <row r="90" spans="1:53" ht="18" customHeight="1">
      <c r="A90" s="301">
        <v>83</v>
      </c>
      <c r="B90" s="148" t="str">
        <f>IF(OR(C90="",G90="",H90=""),"",IF(AN90=0,"",申込責任者!$N$12&amp;"-"&amp;TEXT(A90,"000")&amp;"_"&amp;PROPER(G90)&amp;"_"&amp;PROPER(H90)&amp;".jpg"))</f>
        <v/>
      </c>
      <c r="C90" s="178"/>
      <c r="D90" s="179"/>
      <c r="E90" s="179"/>
      <c r="F90" s="179"/>
      <c r="G90" s="179"/>
      <c r="H90" s="179"/>
      <c r="I90" s="151"/>
      <c r="J90" s="313"/>
      <c r="K90" s="311"/>
      <c r="L90" s="311"/>
      <c r="M90" s="106"/>
      <c r="N90" s="106"/>
      <c r="O90" s="145" t="str">
        <f t="shared" si="55"/>
        <v/>
      </c>
      <c r="P90" s="174"/>
      <c r="Q90" s="130"/>
      <c r="R90" s="136">
        <f t="shared" si="56"/>
        <v>83</v>
      </c>
      <c r="S90" s="132" t="str">
        <f t="shared" si="52"/>
        <v/>
      </c>
      <c r="T90" s="203" t="str">
        <f ca="1">IF(OR(C90="",申込責任者!$N$28=""),"",申込責任者!$N$28)</f>
        <v/>
      </c>
      <c r="U90" s="107" t="str">
        <f>IF(OR(C90="",申込責任者!$G$29=""),"",申込責任者!$G$29)</f>
        <v/>
      </c>
      <c r="V90" s="113" t="str">
        <f t="shared" si="57"/>
        <v/>
      </c>
      <c r="W90" s="113" t="str">
        <f t="shared" si="58"/>
        <v/>
      </c>
      <c r="X90" s="113" t="str">
        <f t="shared" si="59"/>
        <v/>
      </c>
      <c r="Y90" s="107" t="str">
        <f t="shared" si="75"/>
        <v/>
      </c>
      <c r="Z90" s="114" t="str">
        <f t="shared" si="69"/>
        <v/>
      </c>
      <c r="AA90" s="220" t="str">
        <f t="shared" si="70"/>
        <v/>
      </c>
      <c r="AB90" s="330" t="str">
        <f t="shared" si="71"/>
        <v/>
      </c>
      <c r="AC90" s="330" t="str">
        <f t="shared" si="72"/>
        <v/>
      </c>
      <c r="AD90" s="330" t="str">
        <f t="shared" si="73"/>
        <v/>
      </c>
      <c r="AE90" s="216">
        <f t="shared" si="74"/>
        <v>0</v>
      </c>
      <c r="AF90" s="216">
        <f t="shared" si="60"/>
        <v>0</v>
      </c>
      <c r="AG90" s="216">
        <f t="shared" si="76"/>
        <v>0</v>
      </c>
      <c r="AH90" s="146" t="str">
        <f t="shared" si="53"/>
        <v/>
      </c>
      <c r="AI90" s="146" t="str">
        <f t="shared" si="61"/>
        <v/>
      </c>
      <c r="AJ90" s="115" t="str">
        <f t="shared" si="66"/>
        <v/>
      </c>
      <c r="AK90" s="115" t="str">
        <f t="shared" si="67"/>
        <v/>
      </c>
      <c r="AL90" s="146" t="str">
        <f t="shared" si="68"/>
        <v/>
      </c>
      <c r="AM90" s="115" t="str">
        <f t="shared" si="62"/>
        <v/>
      </c>
      <c r="AN90" s="146">
        <f t="shared" si="63"/>
        <v>0</v>
      </c>
      <c r="AO90" s="220">
        <f t="shared" si="65"/>
        <v>0</v>
      </c>
      <c r="AP90" s="221">
        <f t="shared" si="64"/>
        <v>83</v>
      </c>
      <c r="AQ90" s="201"/>
      <c r="AR90" s="113" t="str">
        <f>IF(C90="","","申込責任者："&amp;申込責任者!$N$20)</f>
        <v/>
      </c>
      <c r="AT90" s="204" t="str">
        <f t="shared" si="54"/>
        <v/>
      </c>
    </row>
    <row r="91" spans="1:53" ht="18" customHeight="1">
      <c r="A91" s="301">
        <v>84</v>
      </c>
      <c r="B91" s="148" t="str">
        <f>IF(OR(C91="",G91="",H91=""),"",IF(AN91=0,"",申込責任者!$N$12&amp;"-"&amp;TEXT(A91,"000")&amp;"_"&amp;PROPER(G91)&amp;"_"&amp;PROPER(H91)&amp;".jpg"))</f>
        <v/>
      </c>
      <c r="C91" s="178"/>
      <c r="D91" s="179"/>
      <c r="E91" s="179"/>
      <c r="F91" s="179"/>
      <c r="G91" s="179"/>
      <c r="H91" s="179"/>
      <c r="I91" s="151"/>
      <c r="J91" s="313"/>
      <c r="K91" s="311"/>
      <c r="L91" s="311"/>
      <c r="M91" s="106"/>
      <c r="N91" s="106"/>
      <c r="O91" s="145" t="str">
        <f t="shared" si="55"/>
        <v/>
      </c>
      <c r="P91" s="174"/>
      <c r="Q91" s="130"/>
      <c r="R91" s="136">
        <f t="shared" si="56"/>
        <v>84</v>
      </c>
      <c r="S91" s="132" t="str">
        <f t="shared" si="52"/>
        <v/>
      </c>
      <c r="T91" s="203" t="str">
        <f ca="1">IF(OR(C91="",申込責任者!$N$28=""),"",申込責任者!$N$28)</f>
        <v/>
      </c>
      <c r="U91" s="107" t="str">
        <f>IF(OR(C91="",申込責任者!$G$29=""),"",申込責任者!$G$29)</f>
        <v/>
      </c>
      <c r="V91" s="113" t="str">
        <f t="shared" si="57"/>
        <v/>
      </c>
      <c r="W91" s="113" t="str">
        <f t="shared" si="58"/>
        <v/>
      </c>
      <c r="X91" s="113" t="str">
        <f t="shared" si="59"/>
        <v/>
      </c>
      <c r="Y91" s="107" t="str">
        <f t="shared" si="75"/>
        <v/>
      </c>
      <c r="Z91" s="114" t="str">
        <f t="shared" si="69"/>
        <v/>
      </c>
      <c r="AA91" s="220" t="str">
        <f t="shared" si="70"/>
        <v/>
      </c>
      <c r="AB91" s="330" t="str">
        <f t="shared" si="71"/>
        <v/>
      </c>
      <c r="AC91" s="330" t="str">
        <f t="shared" si="72"/>
        <v/>
      </c>
      <c r="AD91" s="330" t="str">
        <f t="shared" si="73"/>
        <v/>
      </c>
      <c r="AE91" s="216">
        <f t="shared" si="74"/>
        <v>0</v>
      </c>
      <c r="AF91" s="216">
        <f t="shared" si="60"/>
        <v>0</v>
      </c>
      <c r="AG91" s="216">
        <f t="shared" si="76"/>
        <v>0</v>
      </c>
      <c r="AH91" s="146" t="str">
        <f t="shared" si="53"/>
        <v/>
      </c>
      <c r="AI91" s="146" t="str">
        <f t="shared" si="61"/>
        <v/>
      </c>
      <c r="AJ91" s="115" t="str">
        <f t="shared" si="66"/>
        <v/>
      </c>
      <c r="AK91" s="115" t="str">
        <f t="shared" si="67"/>
        <v/>
      </c>
      <c r="AL91" s="146" t="str">
        <f t="shared" si="68"/>
        <v/>
      </c>
      <c r="AM91" s="115" t="str">
        <f t="shared" si="62"/>
        <v/>
      </c>
      <c r="AN91" s="146">
        <f t="shared" si="63"/>
        <v>0</v>
      </c>
      <c r="AO91" s="220">
        <f t="shared" si="65"/>
        <v>0</v>
      </c>
      <c r="AP91" s="221">
        <f t="shared" si="64"/>
        <v>84</v>
      </c>
      <c r="AQ91" s="201"/>
      <c r="AR91" s="113" t="str">
        <f>IF(C91="","","申込責任者："&amp;申込責任者!$N$20)</f>
        <v/>
      </c>
      <c r="AT91" s="204" t="str">
        <f t="shared" si="54"/>
        <v/>
      </c>
    </row>
    <row r="92" spans="1:53" ht="18" customHeight="1">
      <c r="A92" s="301">
        <v>85</v>
      </c>
      <c r="B92" s="148" t="str">
        <f>IF(OR(C92="",G92="",H92=""),"",IF(AN92=0,"",申込責任者!$N$12&amp;"-"&amp;TEXT(A92,"000")&amp;"_"&amp;PROPER(G92)&amp;"_"&amp;PROPER(H92)&amp;".jpg"))</f>
        <v/>
      </c>
      <c r="C92" s="178"/>
      <c r="D92" s="179"/>
      <c r="E92" s="179"/>
      <c r="F92" s="179"/>
      <c r="G92" s="179"/>
      <c r="H92" s="179"/>
      <c r="I92" s="151"/>
      <c r="J92" s="313"/>
      <c r="K92" s="311"/>
      <c r="L92" s="311"/>
      <c r="M92" s="106"/>
      <c r="N92" s="106"/>
      <c r="O92" s="145" t="str">
        <f t="shared" si="55"/>
        <v/>
      </c>
      <c r="P92" s="174"/>
      <c r="Q92" s="130"/>
      <c r="R92" s="136">
        <f t="shared" si="56"/>
        <v>85</v>
      </c>
      <c r="S92" s="132" t="str">
        <f t="shared" si="52"/>
        <v/>
      </c>
      <c r="T92" s="203" t="str">
        <f ca="1">IF(OR(C92="",申込責任者!$N$28=""),"",申込責任者!$N$28)</f>
        <v/>
      </c>
      <c r="U92" s="107" t="str">
        <f>IF(OR(C92="",申込責任者!$G$29=""),"",申込責任者!$G$29)</f>
        <v/>
      </c>
      <c r="V92" s="113" t="str">
        <f t="shared" si="57"/>
        <v/>
      </c>
      <c r="W92" s="113" t="str">
        <f t="shared" si="58"/>
        <v/>
      </c>
      <c r="X92" s="113" t="str">
        <f t="shared" si="59"/>
        <v/>
      </c>
      <c r="Y92" s="107" t="str">
        <f t="shared" si="75"/>
        <v/>
      </c>
      <c r="Z92" s="114" t="str">
        <f t="shared" si="69"/>
        <v/>
      </c>
      <c r="AA92" s="220" t="str">
        <f t="shared" si="70"/>
        <v/>
      </c>
      <c r="AB92" s="330" t="str">
        <f t="shared" si="71"/>
        <v/>
      </c>
      <c r="AC92" s="330" t="str">
        <f t="shared" si="72"/>
        <v/>
      </c>
      <c r="AD92" s="330" t="str">
        <f t="shared" si="73"/>
        <v/>
      </c>
      <c r="AE92" s="216">
        <f t="shared" si="74"/>
        <v>0</v>
      </c>
      <c r="AF92" s="216">
        <f t="shared" si="60"/>
        <v>0</v>
      </c>
      <c r="AG92" s="216">
        <f t="shared" si="76"/>
        <v>0</v>
      </c>
      <c r="AH92" s="146" t="str">
        <f t="shared" si="53"/>
        <v/>
      </c>
      <c r="AI92" s="146" t="str">
        <f t="shared" si="61"/>
        <v/>
      </c>
      <c r="AJ92" s="115" t="str">
        <f t="shared" si="66"/>
        <v/>
      </c>
      <c r="AK92" s="115" t="str">
        <f t="shared" si="67"/>
        <v/>
      </c>
      <c r="AL92" s="146" t="str">
        <f t="shared" si="68"/>
        <v/>
      </c>
      <c r="AM92" s="115" t="str">
        <f t="shared" si="62"/>
        <v/>
      </c>
      <c r="AN92" s="146">
        <f t="shared" si="63"/>
        <v>0</v>
      </c>
      <c r="AO92" s="220">
        <f t="shared" si="65"/>
        <v>0</v>
      </c>
      <c r="AP92" s="221">
        <f t="shared" si="64"/>
        <v>85</v>
      </c>
      <c r="AQ92" s="201"/>
      <c r="AR92" s="113" t="str">
        <f>IF(C92="","","申込責任者："&amp;申込責任者!$N$20)</f>
        <v/>
      </c>
      <c r="AT92" s="204" t="str">
        <f t="shared" si="54"/>
        <v/>
      </c>
    </row>
    <row r="93" spans="1:53" ht="18" customHeight="1">
      <c r="A93" s="301">
        <v>86</v>
      </c>
      <c r="B93" s="148" t="str">
        <f>IF(OR(C93="",G93="",H93=""),"",IF(AN93=0,"",申込責任者!$N$12&amp;"-"&amp;TEXT(A93,"000")&amp;"_"&amp;PROPER(G93)&amp;"_"&amp;PROPER(H93)&amp;".jpg"))</f>
        <v/>
      </c>
      <c r="C93" s="178"/>
      <c r="D93" s="179"/>
      <c r="E93" s="179"/>
      <c r="F93" s="179"/>
      <c r="G93" s="179"/>
      <c r="H93" s="179"/>
      <c r="I93" s="151"/>
      <c r="J93" s="313"/>
      <c r="K93" s="311"/>
      <c r="L93" s="311"/>
      <c r="M93" s="106"/>
      <c r="N93" s="106"/>
      <c r="O93" s="145" t="str">
        <f t="shared" si="55"/>
        <v/>
      </c>
      <c r="P93" s="174"/>
      <c r="Q93" s="130"/>
      <c r="R93" s="136">
        <f t="shared" si="56"/>
        <v>86</v>
      </c>
      <c r="S93" s="132" t="str">
        <f t="shared" si="52"/>
        <v/>
      </c>
      <c r="T93" s="203" t="str">
        <f ca="1">IF(OR(C93="",申込責任者!$N$28=""),"",申込責任者!$N$28)</f>
        <v/>
      </c>
      <c r="U93" s="107" t="str">
        <f>IF(OR(C93="",申込責任者!$G$29=""),"",申込責任者!$G$29)</f>
        <v/>
      </c>
      <c r="V93" s="113" t="str">
        <f t="shared" si="57"/>
        <v/>
      </c>
      <c r="W93" s="113" t="str">
        <f t="shared" si="58"/>
        <v/>
      </c>
      <c r="X93" s="113" t="str">
        <f t="shared" si="59"/>
        <v/>
      </c>
      <c r="Y93" s="107" t="str">
        <f t="shared" si="75"/>
        <v/>
      </c>
      <c r="Z93" s="114" t="str">
        <f t="shared" si="69"/>
        <v/>
      </c>
      <c r="AA93" s="220" t="str">
        <f t="shared" si="70"/>
        <v/>
      </c>
      <c r="AB93" s="330" t="str">
        <f t="shared" si="71"/>
        <v/>
      </c>
      <c r="AC93" s="330" t="str">
        <f t="shared" si="72"/>
        <v/>
      </c>
      <c r="AD93" s="330" t="str">
        <f t="shared" si="73"/>
        <v/>
      </c>
      <c r="AE93" s="216">
        <f t="shared" si="74"/>
        <v>0</v>
      </c>
      <c r="AF93" s="216">
        <f t="shared" si="60"/>
        <v>0</v>
      </c>
      <c r="AG93" s="216">
        <f t="shared" si="76"/>
        <v>0</v>
      </c>
      <c r="AH93" s="146" t="str">
        <f t="shared" si="53"/>
        <v/>
      </c>
      <c r="AI93" s="146" t="str">
        <f t="shared" si="61"/>
        <v/>
      </c>
      <c r="AJ93" s="115" t="str">
        <f t="shared" si="66"/>
        <v/>
      </c>
      <c r="AK93" s="115" t="str">
        <f t="shared" si="67"/>
        <v/>
      </c>
      <c r="AL93" s="146" t="str">
        <f t="shared" si="68"/>
        <v/>
      </c>
      <c r="AM93" s="115" t="str">
        <f t="shared" si="62"/>
        <v/>
      </c>
      <c r="AN93" s="146">
        <f t="shared" si="63"/>
        <v>0</v>
      </c>
      <c r="AO93" s="220">
        <f t="shared" si="65"/>
        <v>0</v>
      </c>
      <c r="AP93" s="221">
        <f t="shared" si="64"/>
        <v>86</v>
      </c>
      <c r="AQ93" s="201"/>
      <c r="AR93" s="113" t="str">
        <f>IF(C93="","","申込責任者："&amp;申込責任者!$N$20)</f>
        <v/>
      </c>
      <c r="AT93" s="204" t="str">
        <f t="shared" si="54"/>
        <v/>
      </c>
    </row>
    <row r="94" spans="1:53" ht="18" customHeight="1">
      <c r="A94" s="301">
        <v>87</v>
      </c>
      <c r="B94" s="148" t="str">
        <f>IF(OR(C94="",G94="",H94=""),"",IF(AN94=0,"",申込責任者!$N$12&amp;"-"&amp;TEXT(A94,"000")&amp;"_"&amp;PROPER(G94)&amp;"_"&amp;PROPER(H94)&amp;".jpg"))</f>
        <v/>
      </c>
      <c r="C94" s="178"/>
      <c r="D94" s="179"/>
      <c r="E94" s="179"/>
      <c r="F94" s="179"/>
      <c r="G94" s="179"/>
      <c r="H94" s="179"/>
      <c r="I94" s="151"/>
      <c r="J94" s="313"/>
      <c r="K94" s="311"/>
      <c r="L94" s="311"/>
      <c r="M94" s="106"/>
      <c r="N94" s="106"/>
      <c r="O94" s="145" t="str">
        <f t="shared" si="55"/>
        <v/>
      </c>
      <c r="P94" s="174"/>
      <c r="Q94" s="130"/>
      <c r="R94" s="136">
        <f t="shared" si="56"/>
        <v>87</v>
      </c>
      <c r="S94" s="132" t="str">
        <f t="shared" si="52"/>
        <v/>
      </c>
      <c r="T94" s="203" t="str">
        <f ca="1">IF(OR(C94="",申込責任者!$N$28=""),"",申込責任者!$N$28)</f>
        <v/>
      </c>
      <c r="U94" s="107" t="str">
        <f>IF(OR(C94="",申込責任者!$G$29=""),"",申込責任者!$G$29)</f>
        <v/>
      </c>
      <c r="V94" s="113" t="str">
        <f t="shared" si="57"/>
        <v/>
      </c>
      <c r="W94" s="113" t="str">
        <f t="shared" si="58"/>
        <v/>
      </c>
      <c r="X94" s="113" t="str">
        <f t="shared" si="59"/>
        <v/>
      </c>
      <c r="Y94" s="107" t="str">
        <f t="shared" si="75"/>
        <v/>
      </c>
      <c r="Z94" s="114" t="str">
        <f t="shared" si="69"/>
        <v/>
      </c>
      <c r="AA94" s="220" t="str">
        <f t="shared" si="70"/>
        <v/>
      </c>
      <c r="AB94" s="330" t="str">
        <f t="shared" si="71"/>
        <v/>
      </c>
      <c r="AC94" s="330" t="str">
        <f t="shared" si="72"/>
        <v/>
      </c>
      <c r="AD94" s="330" t="str">
        <f t="shared" si="73"/>
        <v/>
      </c>
      <c r="AE94" s="216">
        <f t="shared" si="74"/>
        <v>0</v>
      </c>
      <c r="AF94" s="216">
        <f t="shared" si="60"/>
        <v>0</v>
      </c>
      <c r="AG94" s="216">
        <f t="shared" si="76"/>
        <v>0</v>
      </c>
      <c r="AH94" s="146" t="str">
        <f t="shared" si="53"/>
        <v/>
      </c>
      <c r="AI94" s="146" t="str">
        <f t="shared" si="61"/>
        <v/>
      </c>
      <c r="AJ94" s="115" t="str">
        <f t="shared" si="66"/>
        <v/>
      </c>
      <c r="AK94" s="115" t="str">
        <f t="shared" si="67"/>
        <v/>
      </c>
      <c r="AL94" s="146" t="str">
        <f t="shared" si="68"/>
        <v/>
      </c>
      <c r="AM94" s="115" t="str">
        <f t="shared" si="62"/>
        <v/>
      </c>
      <c r="AN94" s="146">
        <f t="shared" si="63"/>
        <v>0</v>
      </c>
      <c r="AO94" s="220">
        <f t="shared" si="65"/>
        <v>0</v>
      </c>
      <c r="AP94" s="221">
        <f t="shared" si="64"/>
        <v>87</v>
      </c>
      <c r="AQ94" s="201"/>
      <c r="AR94" s="113" t="str">
        <f>IF(C94="","","申込責任者："&amp;申込責任者!$N$20)</f>
        <v/>
      </c>
      <c r="AT94" s="204" t="str">
        <f t="shared" si="54"/>
        <v/>
      </c>
      <c r="BA94" s="100"/>
    </row>
    <row r="95" spans="1:53" ht="18" customHeight="1">
      <c r="A95" s="301">
        <v>88</v>
      </c>
      <c r="B95" s="148" t="str">
        <f>IF(OR(C95="",G95="",H95=""),"",IF(AN95=0,"",申込責任者!$N$12&amp;"-"&amp;TEXT(A95,"000")&amp;"_"&amp;PROPER(G95)&amp;"_"&amp;PROPER(H95)&amp;".jpg"))</f>
        <v/>
      </c>
      <c r="C95" s="178"/>
      <c r="D95" s="179"/>
      <c r="E95" s="179"/>
      <c r="F95" s="179"/>
      <c r="G95" s="179"/>
      <c r="H95" s="179"/>
      <c r="I95" s="151"/>
      <c r="J95" s="313"/>
      <c r="K95" s="311"/>
      <c r="L95" s="311"/>
      <c r="M95" s="106"/>
      <c r="N95" s="106"/>
      <c r="O95" s="145" t="str">
        <f t="shared" si="55"/>
        <v/>
      </c>
      <c r="P95" s="174"/>
      <c r="Q95" s="130"/>
      <c r="R95" s="136">
        <f t="shared" si="56"/>
        <v>88</v>
      </c>
      <c r="S95" s="132" t="str">
        <f t="shared" si="52"/>
        <v/>
      </c>
      <c r="T95" s="203" t="str">
        <f ca="1">IF(OR(C95="",申込責任者!$N$28=""),"",申込責任者!$N$28)</f>
        <v/>
      </c>
      <c r="U95" s="107" t="str">
        <f>IF(OR(C95="",申込責任者!$G$29=""),"",申込責任者!$G$29)</f>
        <v/>
      </c>
      <c r="V95" s="113" t="str">
        <f t="shared" si="57"/>
        <v/>
      </c>
      <c r="W95" s="113" t="str">
        <f t="shared" si="58"/>
        <v/>
      </c>
      <c r="X95" s="113" t="str">
        <f t="shared" si="59"/>
        <v/>
      </c>
      <c r="Y95" s="107" t="str">
        <f t="shared" si="75"/>
        <v/>
      </c>
      <c r="Z95" s="114" t="str">
        <f t="shared" si="69"/>
        <v/>
      </c>
      <c r="AA95" s="220" t="str">
        <f t="shared" si="70"/>
        <v/>
      </c>
      <c r="AB95" s="330" t="str">
        <f t="shared" si="71"/>
        <v/>
      </c>
      <c r="AC95" s="330" t="str">
        <f t="shared" si="72"/>
        <v/>
      </c>
      <c r="AD95" s="330" t="str">
        <f t="shared" si="73"/>
        <v/>
      </c>
      <c r="AE95" s="216">
        <f t="shared" si="74"/>
        <v>0</v>
      </c>
      <c r="AF95" s="216">
        <f t="shared" si="60"/>
        <v>0</v>
      </c>
      <c r="AG95" s="216">
        <f t="shared" si="76"/>
        <v>0</v>
      </c>
      <c r="AH95" s="146" t="str">
        <f t="shared" si="53"/>
        <v/>
      </c>
      <c r="AI95" s="146" t="str">
        <f t="shared" si="61"/>
        <v/>
      </c>
      <c r="AJ95" s="115" t="str">
        <f t="shared" si="66"/>
        <v/>
      </c>
      <c r="AK95" s="115" t="str">
        <f t="shared" si="67"/>
        <v/>
      </c>
      <c r="AL95" s="146" t="str">
        <f t="shared" si="68"/>
        <v/>
      </c>
      <c r="AM95" s="115" t="str">
        <f t="shared" si="62"/>
        <v/>
      </c>
      <c r="AN95" s="146">
        <f t="shared" si="63"/>
        <v>0</v>
      </c>
      <c r="AO95" s="220">
        <f t="shared" si="65"/>
        <v>0</v>
      </c>
      <c r="AP95" s="221">
        <f t="shared" si="64"/>
        <v>88</v>
      </c>
      <c r="AQ95" s="201"/>
      <c r="AR95" s="113" t="str">
        <f>IF(C95="","","申込責任者："&amp;申込責任者!$N$20)</f>
        <v/>
      </c>
      <c r="AT95" s="204" t="str">
        <f t="shared" si="54"/>
        <v/>
      </c>
    </row>
    <row r="96" spans="1:53" ht="18" customHeight="1">
      <c r="A96" s="301">
        <v>89</v>
      </c>
      <c r="B96" s="148" t="str">
        <f>IF(OR(C96="",G96="",H96=""),"",IF(AN96=0,"",申込責任者!$N$12&amp;"-"&amp;TEXT(A96,"000")&amp;"_"&amp;PROPER(G96)&amp;"_"&amp;PROPER(H96)&amp;".jpg"))</f>
        <v/>
      </c>
      <c r="C96" s="178"/>
      <c r="D96" s="179"/>
      <c r="E96" s="179"/>
      <c r="F96" s="179"/>
      <c r="G96" s="179"/>
      <c r="H96" s="179"/>
      <c r="I96" s="151"/>
      <c r="J96" s="313"/>
      <c r="K96" s="311"/>
      <c r="L96" s="311"/>
      <c r="M96" s="106"/>
      <c r="N96" s="106"/>
      <c r="O96" s="145" t="str">
        <f t="shared" si="55"/>
        <v/>
      </c>
      <c r="P96" s="174"/>
      <c r="Q96" s="130"/>
      <c r="R96" s="136">
        <f t="shared" si="56"/>
        <v>89</v>
      </c>
      <c r="S96" s="132" t="str">
        <f t="shared" si="52"/>
        <v/>
      </c>
      <c r="T96" s="203" t="str">
        <f ca="1">IF(OR(C96="",申込責任者!$N$28=""),"",申込責任者!$N$28)</f>
        <v/>
      </c>
      <c r="U96" s="107" t="str">
        <f>IF(OR(C96="",申込責任者!$G$29=""),"",申込責任者!$G$29)</f>
        <v/>
      </c>
      <c r="V96" s="113" t="str">
        <f t="shared" si="57"/>
        <v/>
      </c>
      <c r="W96" s="113" t="str">
        <f t="shared" si="58"/>
        <v/>
      </c>
      <c r="X96" s="113" t="str">
        <f t="shared" si="59"/>
        <v/>
      </c>
      <c r="Y96" s="107" t="str">
        <f t="shared" si="75"/>
        <v/>
      </c>
      <c r="Z96" s="114" t="str">
        <f t="shared" si="69"/>
        <v/>
      </c>
      <c r="AA96" s="220" t="str">
        <f t="shared" si="70"/>
        <v/>
      </c>
      <c r="AB96" s="330" t="str">
        <f t="shared" si="71"/>
        <v/>
      </c>
      <c r="AC96" s="330" t="str">
        <f t="shared" si="72"/>
        <v/>
      </c>
      <c r="AD96" s="330" t="str">
        <f t="shared" si="73"/>
        <v/>
      </c>
      <c r="AE96" s="216">
        <f t="shared" si="74"/>
        <v>0</v>
      </c>
      <c r="AF96" s="216">
        <f t="shared" si="60"/>
        <v>0</v>
      </c>
      <c r="AG96" s="216">
        <f t="shared" si="76"/>
        <v>0</v>
      </c>
      <c r="AH96" s="146" t="str">
        <f t="shared" si="53"/>
        <v/>
      </c>
      <c r="AI96" s="146" t="str">
        <f t="shared" si="61"/>
        <v/>
      </c>
      <c r="AJ96" s="115" t="str">
        <f t="shared" si="66"/>
        <v/>
      </c>
      <c r="AK96" s="115" t="str">
        <f t="shared" si="67"/>
        <v/>
      </c>
      <c r="AL96" s="146" t="str">
        <f t="shared" si="68"/>
        <v/>
      </c>
      <c r="AM96" s="115" t="str">
        <f t="shared" si="62"/>
        <v/>
      </c>
      <c r="AN96" s="146">
        <f t="shared" si="63"/>
        <v>0</v>
      </c>
      <c r="AO96" s="220">
        <f t="shared" si="65"/>
        <v>0</v>
      </c>
      <c r="AP96" s="221">
        <f t="shared" si="64"/>
        <v>89</v>
      </c>
      <c r="AQ96" s="201"/>
      <c r="AR96" s="113" t="str">
        <f>IF(C96="","","申込責任者："&amp;申込責任者!$N$20)</f>
        <v/>
      </c>
      <c r="AT96" s="204" t="str">
        <f t="shared" si="54"/>
        <v/>
      </c>
    </row>
    <row r="97" spans="1:51" ht="18" customHeight="1">
      <c r="A97" s="301">
        <v>90</v>
      </c>
      <c r="B97" s="148" t="str">
        <f>IF(OR(C97="",G97="",H97=""),"",IF(AN97=0,"",申込責任者!$N$12&amp;"-"&amp;TEXT(A97,"000")&amp;"_"&amp;PROPER(G97)&amp;"_"&amp;PROPER(H97)&amp;".jpg"))</f>
        <v/>
      </c>
      <c r="C97" s="178"/>
      <c r="D97" s="179"/>
      <c r="E97" s="179"/>
      <c r="F97" s="179"/>
      <c r="G97" s="179"/>
      <c r="H97" s="179"/>
      <c r="I97" s="151"/>
      <c r="J97" s="313"/>
      <c r="K97" s="311"/>
      <c r="L97" s="311"/>
      <c r="M97" s="106"/>
      <c r="N97" s="106"/>
      <c r="O97" s="145" t="str">
        <f t="shared" si="55"/>
        <v/>
      </c>
      <c r="P97" s="174"/>
      <c r="Q97" s="130"/>
      <c r="R97" s="136">
        <f t="shared" si="56"/>
        <v>90</v>
      </c>
      <c r="S97" s="132" t="str">
        <f t="shared" si="52"/>
        <v/>
      </c>
      <c r="T97" s="203" t="str">
        <f ca="1">IF(OR(C97="",申込責任者!$N$28=""),"",申込責任者!$N$28)</f>
        <v/>
      </c>
      <c r="U97" s="107" t="str">
        <f>IF(OR(C97="",申込責任者!$G$29=""),"",申込責任者!$G$29)</f>
        <v/>
      </c>
      <c r="V97" s="113" t="str">
        <f t="shared" si="57"/>
        <v/>
      </c>
      <c r="W97" s="113" t="str">
        <f t="shared" si="58"/>
        <v/>
      </c>
      <c r="X97" s="113" t="str">
        <f t="shared" si="59"/>
        <v/>
      </c>
      <c r="Y97" s="107" t="str">
        <f t="shared" si="75"/>
        <v/>
      </c>
      <c r="Z97" s="114" t="str">
        <f t="shared" si="69"/>
        <v/>
      </c>
      <c r="AA97" s="220" t="str">
        <f t="shared" si="70"/>
        <v/>
      </c>
      <c r="AB97" s="330" t="str">
        <f t="shared" si="71"/>
        <v/>
      </c>
      <c r="AC97" s="330" t="str">
        <f t="shared" si="72"/>
        <v/>
      </c>
      <c r="AD97" s="330" t="str">
        <f t="shared" si="73"/>
        <v/>
      </c>
      <c r="AE97" s="216">
        <f t="shared" si="74"/>
        <v>0</v>
      </c>
      <c r="AF97" s="216">
        <f t="shared" si="60"/>
        <v>0</v>
      </c>
      <c r="AG97" s="216">
        <f t="shared" si="76"/>
        <v>0</v>
      </c>
      <c r="AH97" s="146" t="str">
        <f t="shared" si="53"/>
        <v/>
      </c>
      <c r="AI97" s="146" t="str">
        <f t="shared" si="61"/>
        <v/>
      </c>
      <c r="AJ97" s="115" t="str">
        <f t="shared" si="66"/>
        <v/>
      </c>
      <c r="AK97" s="115" t="str">
        <f t="shared" si="67"/>
        <v/>
      </c>
      <c r="AL97" s="146" t="str">
        <f t="shared" si="68"/>
        <v/>
      </c>
      <c r="AM97" s="115" t="str">
        <f t="shared" si="62"/>
        <v/>
      </c>
      <c r="AN97" s="146">
        <f t="shared" si="63"/>
        <v>0</v>
      </c>
      <c r="AO97" s="220">
        <f t="shared" si="65"/>
        <v>0</v>
      </c>
      <c r="AP97" s="221">
        <f t="shared" si="64"/>
        <v>90</v>
      </c>
      <c r="AQ97" s="201"/>
      <c r="AR97" s="113" t="str">
        <f>IF(C97="","","申込責任者："&amp;申込責任者!$N$20)</f>
        <v/>
      </c>
      <c r="AT97" s="204" t="str">
        <f t="shared" si="54"/>
        <v/>
      </c>
    </row>
    <row r="98" spans="1:51" ht="18" customHeight="1">
      <c r="A98" s="301">
        <v>91</v>
      </c>
      <c r="B98" s="148" t="str">
        <f>IF(OR(C98="",G98="",H98=""),"",IF(AN98=0,"",申込責任者!$N$12&amp;"-"&amp;TEXT(A98,"000")&amp;"_"&amp;PROPER(G98)&amp;"_"&amp;PROPER(H98)&amp;".jpg"))</f>
        <v/>
      </c>
      <c r="C98" s="178"/>
      <c r="D98" s="179"/>
      <c r="E98" s="179"/>
      <c r="F98" s="179"/>
      <c r="G98" s="179"/>
      <c r="H98" s="179"/>
      <c r="I98" s="151"/>
      <c r="J98" s="313"/>
      <c r="K98" s="311"/>
      <c r="L98" s="311"/>
      <c r="M98" s="106"/>
      <c r="N98" s="106"/>
      <c r="O98" s="145" t="str">
        <f t="shared" si="55"/>
        <v/>
      </c>
      <c r="P98" s="174"/>
      <c r="Q98" s="130"/>
      <c r="R98" s="136">
        <f t="shared" si="56"/>
        <v>91</v>
      </c>
      <c r="S98" s="132" t="str">
        <f t="shared" si="52"/>
        <v/>
      </c>
      <c r="T98" s="203" t="str">
        <f ca="1">IF(OR(C98="",申込責任者!$N$28=""),"",申込責任者!$N$28)</f>
        <v/>
      </c>
      <c r="U98" s="107" t="str">
        <f>IF(OR(C98="",申込責任者!$G$29=""),"",申込責任者!$G$29)</f>
        <v/>
      </c>
      <c r="V98" s="113" t="str">
        <f t="shared" si="57"/>
        <v/>
      </c>
      <c r="W98" s="113" t="str">
        <f t="shared" si="58"/>
        <v/>
      </c>
      <c r="X98" s="113" t="str">
        <f t="shared" si="59"/>
        <v/>
      </c>
      <c r="Y98" s="107" t="str">
        <f t="shared" si="75"/>
        <v/>
      </c>
      <c r="Z98" s="114" t="str">
        <f t="shared" si="69"/>
        <v/>
      </c>
      <c r="AA98" s="220" t="str">
        <f t="shared" si="70"/>
        <v/>
      </c>
      <c r="AB98" s="330" t="str">
        <f t="shared" si="71"/>
        <v/>
      </c>
      <c r="AC98" s="330" t="str">
        <f t="shared" si="72"/>
        <v/>
      </c>
      <c r="AD98" s="330" t="str">
        <f t="shared" si="73"/>
        <v/>
      </c>
      <c r="AE98" s="216">
        <f t="shared" si="74"/>
        <v>0</v>
      </c>
      <c r="AF98" s="216">
        <f t="shared" si="60"/>
        <v>0</v>
      </c>
      <c r="AG98" s="216">
        <f t="shared" si="76"/>
        <v>0</v>
      </c>
      <c r="AH98" s="146" t="str">
        <f t="shared" si="53"/>
        <v/>
      </c>
      <c r="AI98" s="146" t="str">
        <f t="shared" si="61"/>
        <v/>
      </c>
      <c r="AJ98" s="115" t="str">
        <f t="shared" si="66"/>
        <v/>
      </c>
      <c r="AK98" s="115" t="str">
        <f t="shared" si="67"/>
        <v/>
      </c>
      <c r="AL98" s="146" t="str">
        <f t="shared" si="68"/>
        <v/>
      </c>
      <c r="AM98" s="115" t="str">
        <f t="shared" si="62"/>
        <v/>
      </c>
      <c r="AN98" s="146">
        <f t="shared" si="63"/>
        <v>0</v>
      </c>
      <c r="AO98" s="220">
        <f t="shared" si="65"/>
        <v>0</v>
      </c>
      <c r="AP98" s="221">
        <f t="shared" si="64"/>
        <v>91</v>
      </c>
      <c r="AQ98" s="201"/>
      <c r="AR98" s="113" t="str">
        <f>IF(C98="","","申込責任者："&amp;申込責任者!$N$20)</f>
        <v/>
      </c>
      <c r="AT98" s="204" t="str">
        <f t="shared" si="54"/>
        <v/>
      </c>
    </row>
    <row r="99" spans="1:51" ht="18" customHeight="1">
      <c r="A99" s="301">
        <v>92</v>
      </c>
      <c r="B99" s="148" t="str">
        <f>IF(OR(C99="",G99="",H99=""),"",IF(AN99=0,"",申込責任者!$N$12&amp;"-"&amp;TEXT(A99,"000")&amp;"_"&amp;PROPER(G99)&amp;"_"&amp;PROPER(H99)&amp;".jpg"))</f>
        <v/>
      </c>
      <c r="C99" s="178"/>
      <c r="D99" s="179"/>
      <c r="E99" s="179"/>
      <c r="F99" s="179"/>
      <c r="G99" s="179"/>
      <c r="H99" s="179"/>
      <c r="I99" s="151"/>
      <c r="J99" s="313"/>
      <c r="K99" s="311"/>
      <c r="L99" s="311"/>
      <c r="M99" s="106"/>
      <c r="N99" s="106"/>
      <c r="O99" s="145" t="str">
        <f t="shared" si="55"/>
        <v/>
      </c>
      <c r="P99" s="174"/>
      <c r="Q99" s="130"/>
      <c r="R99" s="136">
        <f t="shared" si="56"/>
        <v>92</v>
      </c>
      <c r="S99" s="132" t="str">
        <f t="shared" si="52"/>
        <v/>
      </c>
      <c r="T99" s="203" t="str">
        <f ca="1">IF(OR(C99="",申込責任者!$N$28=""),"",申込責任者!$N$28)</f>
        <v/>
      </c>
      <c r="U99" s="107" t="str">
        <f>IF(OR(C99="",申込責任者!$G$29=""),"",申込責任者!$G$29)</f>
        <v/>
      </c>
      <c r="V99" s="113" t="str">
        <f t="shared" si="57"/>
        <v/>
      </c>
      <c r="W99" s="113" t="str">
        <f t="shared" si="58"/>
        <v/>
      </c>
      <c r="X99" s="113" t="str">
        <f t="shared" si="59"/>
        <v/>
      </c>
      <c r="Y99" s="107" t="str">
        <f t="shared" si="75"/>
        <v/>
      </c>
      <c r="Z99" s="114" t="str">
        <f t="shared" si="69"/>
        <v/>
      </c>
      <c r="AA99" s="220" t="str">
        <f t="shared" si="70"/>
        <v/>
      </c>
      <c r="AB99" s="330" t="str">
        <f t="shared" si="71"/>
        <v/>
      </c>
      <c r="AC99" s="330" t="str">
        <f t="shared" si="72"/>
        <v/>
      </c>
      <c r="AD99" s="330" t="str">
        <f t="shared" si="73"/>
        <v/>
      </c>
      <c r="AE99" s="216">
        <f t="shared" si="74"/>
        <v>0</v>
      </c>
      <c r="AF99" s="216">
        <f t="shared" si="60"/>
        <v>0</v>
      </c>
      <c r="AG99" s="216">
        <f t="shared" si="76"/>
        <v>0</v>
      </c>
      <c r="AH99" s="146" t="str">
        <f t="shared" si="53"/>
        <v/>
      </c>
      <c r="AI99" s="146" t="str">
        <f t="shared" si="61"/>
        <v/>
      </c>
      <c r="AJ99" s="115" t="str">
        <f t="shared" si="66"/>
        <v/>
      </c>
      <c r="AK99" s="115" t="str">
        <f t="shared" si="67"/>
        <v/>
      </c>
      <c r="AL99" s="146" t="str">
        <f t="shared" si="68"/>
        <v/>
      </c>
      <c r="AM99" s="115" t="str">
        <f t="shared" si="62"/>
        <v/>
      </c>
      <c r="AN99" s="146">
        <f t="shared" si="63"/>
        <v>0</v>
      </c>
      <c r="AO99" s="220">
        <f t="shared" si="65"/>
        <v>0</v>
      </c>
      <c r="AP99" s="221">
        <f t="shared" si="64"/>
        <v>92</v>
      </c>
      <c r="AQ99" s="201"/>
      <c r="AR99" s="113" t="str">
        <f>IF(C99="","","申込責任者："&amp;申込責任者!$N$20)</f>
        <v/>
      </c>
      <c r="AT99" s="204" t="str">
        <f t="shared" si="54"/>
        <v/>
      </c>
    </row>
    <row r="100" spans="1:51" ht="18" customHeight="1">
      <c r="A100" s="301">
        <v>93</v>
      </c>
      <c r="B100" s="148" t="str">
        <f>IF(OR(C100="",G100="",H100=""),"",IF(AN100=0,"",申込責任者!$N$12&amp;"-"&amp;TEXT(A100,"000")&amp;"_"&amp;PROPER(G100)&amp;"_"&amp;PROPER(H100)&amp;".jpg"))</f>
        <v/>
      </c>
      <c r="C100" s="178"/>
      <c r="D100" s="179"/>
      <c r="E100" s="179"/>
      <c r="F100" s="179"/>
      <c r="G100" s="179"/>
      <c r="H100" s="179"/>
      <c r="I100" s="151"/>
      <c r="J100" s="313"/>
      <c r="K100" s="311"/>
      <c r="L100" s="311"/>
      <c r="M100" s="106"/>
      <c r="N100" s="106"/>
      <c r="O100" s="145" t="str">
        <f t="shared" si="55"/>
        <v/>
      </c>
      <c r="P100" s="174"/>
      <c r="Q100" s="130"/>
      <c r="R100" s="136">
        <f t="shared" si="56"/>
        <v>93</v>
      </c>
      <c r="S100" s="132" t="str">
        <f t="shared" si="52"/>
        <v/>
      </c>
      <c r="T100" s="203" t="str">
        <f ca="1">IF(OR(C100="",申込責任者!$N$28=""),"",申込責任者!$N$28)</f>
        <v/>
      </c>
      <c r="U100" s="107" t="str">
        <f>IF(OR(C100="",申込責任者!$G$29=""),"",申込責任者!$G$29)</f>
        <v/>
      </c>
      <c r="V100" s="113" t="str">
        <f t="shared" si="57"/>
        <v/>
      </c>
      <c r="W100" s="113" t="str">
        <f t="shared" si="58"/>
        <v/>
      </c>
      <c r="X100" s="113" t="str">
        <f t="shared" si="59"/>
        <v/>
      </c>
      <c r="Y100" s="107" t="str">
        <f t="shared" si="75"/>
        <v/>
      </c>
      <c r="Z100" s="114" t="str">
        <f t="shared" si="69"/>
        <v/>
      </c>
      <c r="AA100" s="220" t="str">
        <f t="shared" si="70"/>
        <v/>
      </c>
      <c r="AB100" s="330" t="str">
        <f t="shared" si="71"/>
        <v/>
      </c>
      <c r="AC100" s="330" t="str">
        <f t="shared" si="72"/>
        <v/>
      </c>
      <c r="AD100" s="330" t="str">
        <f t="shared" si="73"/>
        <v/>
      </c>
      <c r="AE100" s="216">
        <f t="shared" si="74"/>
        <v>0</v>
      </c>
      <c r="AF100" s="216">
        <f t="shared" si="60"/>
        <v>0</v>
      </c>
      <c r="AG100" s="216">
        <f t="shared" si="76"/>
        <v>0</v>
      </c>
      <c r="AH100" s="146" t="str">
        <f t="shared" si="53"/>
        <v/>
      </c>
      <c r="AI100" s="146" t="str">
        <f t="shared" si="61"/>
        <v/>
      </c>
      <c r="AJ100" s="115" t="str">
        <f t="shared" si="66"/>
        <v/>
      </c>
      <c r="AK100" s="115" t="str">
        <f t="shared" si="67"/>
        <v/>
      </c>
      <c r="AL100" s="146" t="str">
        <f t="shared" si="68"/>
        <v/>
      </c>
      <c r="AM100" s="115" t="str">
        <f t="shared" si="62"/>
        <v/>
      </c>
      <c r="AN100" s="146">
        <f t="shared" si="63"/>
        <v>0</v>
      </c>
      <c r="AO100" s="220">
        <f t="shared" si="65"/>
        <v>0</v>
      </c>
      <c r="AP100" s="221">
        <f t="shared" si="64"/>
        <v>93</v>
      </c>
      <c r="AQ100" s="201"/>
      <c r="AR100" s="113" t="str">
        <f>IF(C100="","","申込責任者："&amp;申込責任者!$N$20)</f>
        <v/>
      </c>
      <c r="AT100" s="204" t="str">
        <f t="shared" si="54"/>
        <v/>
      </c>
    </row>
    <row r="101" spans="1:51" ht="18" customHeight="1">
      <c r="A101" s="301">
        <v>94</v>
      </c>
      <c r="B101" s="148" t="str">
        <f>IF(OR(C101="",G101="",H101=""),"",IF(AN101=0,"",申込責任者!$N$12&amp;"-"&amp;TEXT(A101,"000")&amp;"_"&amp;PROPER(G101)&amp;"_"&amp;PROPER(H101)&amp;".jpg"))</f>
        <v/>
      </c>
      <c r="C101" s="178"/>
      <c r="D101" s="179"/>
      <c r="E101" s="179"/>
      <c r="F101" s="179"/>
      <c r="G101" s="179"/>
      <c r="H101" s="179"/>
      <c r="I101" s="151"/>
      <c r="J101" s="313"/>
      <c r="K101" s="311"/>
      <c r="L101" s="311"/>
      <c r="M101" s="106"/>
      <c r="N101" s="106"/>
      <c r="O101" s="145" t="str">
        <f t="shared" si="55"/>
        <v/>
      </c>
      <c r="P101" s="174"/>
      <c r="Q101" s="130"/>
      <c r="R101" s="136">
        <f t="shared" si="56"/>
        <v>94</v>
      </c>
      <c r="S101" s="132" t="str">
        <f t="shared" si="52"/>
        <v/>
      </c>
      <c r="T101" s="203" t="str">
        <f ca="1">IF(OR(C101="",申込責任者!$N$28=""),"",申込責任者!$N$28)</f>
        <v/>
      </c>
      <c r="U101" s="107" t="str">
        <f>IF(OR(C101="",申込責任者!$G$29=""),"",申込責任者!$G$29)</f>
        <v/>
      </c>
      <c r="V101" s="113" t="str">
        <f t="shared" si="57"/>
        <v/>
      </c>
      <c r="W101" s="113" t="str">
        <f t="shared" si="58"/>
        <v/>
      </c>
      <c r="X101" s="113" t="str">
        <f t="shared" si="59"/>
        <v/>
      </c>
      <c r="Y101" s="107" t="str">
        <f t="shared" si="75"/>
        <v/>
      </c>
      <c r="Z101" s="114" t="str">
        <f t="shared" si="69"/>
        <v/>
      </c>
      <c r="AA101" s="220" t="str">
        <f t="shared" si="70"/>
        <v/>
      </c>
      <c r="AB101" s="330" t="str">
        <f t="shared" si="71"/>
        <v/>
      </c>
      <c r="AC101" s="330" t="str">
        <f t="shared" si="72"/>
        <v/>
      </c>
      <c r="AD101" s="330" t="str">
        <f t="shared" si="73"/>
        <v/>
      </c>
      <c r="AE101" s="216">
        <f t="shared" si="74"/>
        <v>0</v>
      </c>
      <c r="AF101" s="216">
        <f t="shared" si="60"/>
        <v>0</v>
      </c>
      <c r="AG101" s="216">
        <f t="shared" si="76"/>
        <v>0</v>
      </c>
      <c r="AH101" s="146" t="str">
        <f t="shared" si="53"/>
        <v/>
      </c>
      <c r="AI101" s="146" t="str">
        <f t="shared" si="61"/>
        <v/>
      </c>
      <c r="AJ101" s="115" t="str">
        <f t="shared" si="66"/>
        <v/>
      </c>
      <c r="AK101" s="115" t="str">
        <f t="shared" si="67"/>
        <v/>
      </c>
      <c r="AL101" s="146" t="str">
        <f t="shared" si="68"/>
        <v/>
      </c>
      <c r="AM101" s="115" t="str">
        <f t="shared" si="62"/>
        <v/>
      </c>
      <c r="AN101" s="146">
        <f t="shared" si="63"/>
        <v>0</v>
      </c>
      <c r="AO101" s="220">
        <f t="shared" si="65"/>
        <v>0</v>
      </c>
      <c r="AP101" s="221">
        <f t="shared" si="64"/>
        <v>94</v>
      </c>
      <c r="AQ101" s="201"/>
      <c r="AR101" s="113" t="str">
        <f>IF(C101="","","申込責任者："&amp;申込責任者!$N$20)</f>
        <v/>
      </c>
      <c r="AT101" s="204" t="str">
        <f t="shared" si="54"/>
        <v/>
      </c>
    </row>
    <row r="102" spans="1:51" ht="18" customHeight="1">
      <c r="A102" s="301">
        <v>95</v>
      </c>
      <c r="B102" s="148" t="str">
        <f>IF(OR(C102="",G102="",H102=""),"",IF(AN102=0,"",申込責任者!$N$12&amp;"-"&amp;TEXT(A102,"000")&amp;"_"&amp;PROPER(G102)&amp;"_"&amp;PROPER(H102)&amp;".jpg"))</f>
        <v/>
      </c>
      <c r="C102" s="178"/>
      <c r="D102" s="179"/>
      <c r="E102" s="179"/>
      <c r="F102" s="179"/>
      <c r="G102" s="179"/>
      <c r="H102" s="179"/>
      <c r="I102" s="151"/>
      <c r="J102" s="313"/>
      <c r="K102" s="311"/>
      <c r="L102" s="311"/>
      <c r="M102" s="106"/>
      <c r="N102" s="106"/>
      <c r="O102" s="145" t="str">
        <f t="shared" si="55"/>
        <v/>
      </c>
      <c r="P102" s="174"/>
      <c r="Q102" s="130"/>
      <c r="R102" s="136">
        <f t="shared" si="56"/>
        <v>95</v>
      </c>
      <c r="S102" s="132" t="str">
        <f t="shared" si="52"/>
        <v/>
      </c>
      <c r="T102" s="203" t="str">
        <f ca="1">IF(OR(C102="",申込責任者!$N$28=""),"",申込責任者!$N$28)</f>
        <v/>
      </c>
      <c r="U102" s="107" t="str">
        <f>IF(OR(C102="",申込責任者!$G$29=""),"",申込責任者!$G$29)</f>
        <v/>
      </c>
      <c r="V102" s="113" t="str">
        <f t="shared" si="57"/>
        <v/>
      </c>
      <c r="W102" s="113" t="str">
        <f t="shared" si="58"/>
        <v/>
      </c>
      <c r="X102" s="113" t="str">
        <f t="shared" si="59"/>
        <v/>
      </c>
      <c r="Y102" s="107" t="str">
        <f t="shared" si="75"/>
        <v/>
      </c>
      <c r="Z102" s="114" t="str">
        <f t="shared" si="69"/>
        <v/>
      </c>
      <c r="AA102" s="220" t="str">
        <f t="shared" si="70"/>
        <v/>
      </c>
      <c r="AB102" s="330" t="str">
        <f t="shared" si="71"/>
        <v/>
      </c>
      <c r="AC102" s="330" t="str">
        <f t="shared" si="72"/>
        <v/>
      </c>
      <c r="AD102" s="330" t="str">
        <f t="shared" si="73"/>
        <v/>
      </c>
      <c r="AE102" s="216">
        <f t="shared" si="74"/>
        <v>0</v>
      </c>
      <c r="AF102" s="216">
        <f t="shared" si="60"/>
        <v>0</v>
      </c>
      <c r="AG102" s="216">
        <f t="shared" si="76"/>
        <v>0</v>
      </c>
      <c r="AH102" s="146" t="str">
        <f t="shared" si="53"/>
        <v/>
      </c>
      <c r="AI102" s="146" t="str">
        <f t="shared" si="61"/>
        <v/>
      </c>
      <c r="AJ102" s="115" t="str">
        <f t="shared" si="66"/>
        <v/>
      </c>
      <c r="AK102" s="115" t="str">
        <f t="shared" si="67"/>
        <v/>
      </c>
      <c r="AL102" s="146" t="str">
        <f t="shared" si="68"/>
        <v/>
      </c>
      <c r="AM102" s="115" t="str">
        <f t="shared" si="62"/>
        <v/>
      </c>
      <c r="AN102" s="146">
        <f t="shared" si="63"/>
        <v>0</v>
      </c>
      <c r="AO102" s="220">
        <f t="shared" si="65"/>
        <v>0</v>
      </c>
      <c r="AP102" s="221">
        <f t="shared" si="64"/>
        <v>95</v>
      </c>
      <c r="AQ102" s="201"/>
      <c r="AR102" s="113" t="str">
        <f>IF(C102="","","申込責任者："&amp;申込責任者!$N$20)</f>
        <v/>
      </c>
      <c r="AT102" s="204" t="str">
        <f t="shared" si="54"/>
        <v/>
      </c>
    </row>
    <row r="103" spans="1:51" ht="18" customHeight="1">
      <c r="A103" s="301">
        <v>96</v>
      </c>
      <c r="B103" s="148" t="str">
        <f>IF(OR(C103="",G103="",H103=""),"",IF(AN103=0,"",申込責任者!$N$12&amp;"-"&amp;TEXT(A103,"000")&amp;"_"&amp;PROPER(G103)&amp;"_"&amp;PROPER(H103)&amp;".jpg"))</f>
        <v/>
      </c>
      <c r="C103" s="178"/>
      <c r="D103" s="179"/>
      <c r="E103" s="179"/>
      <c r="F103" s="179"/>
      <c r="G103" s="179"/>
      <c r="H103" s="179"/>
      <c r="I103" s="151"/>
      <c r="J103" s="313"/>
      <c r="K103" s="311"/>
      <c r="L103" s="311"/>
      <c r="M103" s="106"/>
      <c r="N103" s="106"/>
      <c r="O103" s="145" t="str">
        <f t="shared" si="55"/>
        <v/>
      </c>
      <c r="P103" s="174"/>
      <c r="Q103" s="130"/>
      <c r="R103" s="136">
        <f t="shared" si="56"/>
        <v>96</v>
      </c>
      <c r="S103" s="132" t="str">
        <f t="shared" si="52"/>
        <v/>
      </c>
      <c r="T103" s="203" t="str">
        <f ca="1">IF(OR(C103="",申込責任者!$N$28=""),"",申込責任者!$N$28)</f>
        <v/>
      </c>
      <c r="U103" s="107" t="str">
        <f>IF(OR(C103="",申込責任者!$G$29=""),"",申込責任者!$G$29)</f>
        <v/>
      </c>
      <c r="V103" s="113" t="str">
        <f t="shared" si="57"/>
        <v/>
      </c>
      <c r="W103" s="113" t="str">
        <f t="shared" si="58"/>
        <v/>
      </c>
      <c r="X103" s="113" t="str">
        <f t="shared" si="59"/>
        <v/>
      </c>
      <c r="Y103" s="107" t="str">
        <f t="shared" si="75"/>
        <v/>
      </c>
      <c r="Z103" s="114" t="str">
        <f t="shared" si="69"/>
        <v/>
      </c>
      <c r="AA103" s="220" t="str">
        <f t="shared" si="70"/>
        <v/>
      </c>
      <c r="AB103" s="330" t="str">
        <f t="shared" si="71"/>
        <v/>
      </c>
      <c r="AC103" s="330" t="str">
        <f t="shared" si="72"/>
        <v/>
      </c>
      <c r="AD103" s="330" t="str">
        <f t="shared" si="73"/>
        <v/>
      </c>
      <c r="AE103" s="216">
        <f t="shared" si="74"/>
        <v>0</v>
      </c>
      <c r="AF103" s="216">
        <f t="shared" si="60"/>
        <v>0</v>
      </c>
      <c r="AG103" s="216">
        <f t="shared" si="76"/>
        <v>0</v>
      </c>
      <c r="AH103" s="146" t="str">
        <f t="shared" si="53"/>
        <v/>
      </c>
      <c r="AI103" s="146" t="str">
        <f t="shared" si="61"/>
        <v/>
      </c>
      <c r="AJ103" s="115" t="str">
        <f t="shared" si="66"/>
        <v/>
      </c>
      <c r="AK103" s="115" t="str">
        <f t="shared" si="67"/>
        <v/>
      </c>
      <c r="AL103" s="146" t="str">
        <f t="shared" si="68"/>
        <v/>
      </c>
      <c r="AM103" s="115" t="str">
        <f t="shared" si="62"/>
        <v/>
      </c>
      <c r="AN103" s="146">
        <f t="shared" si="63"/>
        <v>0</v>
      </c>
      <c r="AO103" s="220">
        <f t="shared" si="65"/>
        <v>0</v>
      </c>
      <c r="AP103" s="221">
        <f t="shared" si="64"/>
        <v>96</v>
      </c>
      <c r="AQ103" s="201"/>
      <c r="AR103" s="113" t="str">
        <f>IF(C103="","","申込責任者："&amp;申込責任者!$N$20)</f>
        <v/>
      </c>
      <c r="AT103" s="204" t="str">
        <f t="shared" si="54"/>
        <v/>
      </c>
    </row>
    <row r="104" spans="1:51" ht="18" customHeight="1">
      <c r="A104" s="301">
        <v>97</v>
      </c>
      <c r="B104" s="148" t="str">
        <f>IF(OR(C104="",G104="",H104=""),"",IF(AN104=0,"",申込責任者!$N$12&amp;"-"&amp;TEXT(A104,"000")&amp;"_"&amp;PROPER(G104)&amp;"_"&amp;PROPER(H104)&amp;".jpg"))</f>
        <v/>
      </c>
      <c r="C104" s="178"/>
      <c r="D104" s="179"/>
      <c r="E104" s="179"/>
      <c r="F104" s="179"/>
      <c r="G104" s="179"/>
      <c r="H104" s="179"/>
      <c r="I104" s="151"/>
      <c r="J104" s="313"/>
      <c r="K104" s="311"/>
      <c r="L104" s="311"/>
      <c r="M104" s="106"/>
      <c r="N104" s="106"/>
      <c r="O104" s="145" t="str">
        <f t="shared" si="55"/>
        <v/>
      </c>
      <c r="P104" s="174"/>
      <c r="Q104" s="130"/>
      <c r="R104" s="136">
        <f t="shared" si="56"/>
        <v>97</v>
      </c>
      <c r="S104" s="132" t="str">
        <f t="shared" si="52"/>
        <v/>
      </c>
      <c r="T104" s="203" t="str">
        <f ca="1">IF(OR(C104="",申込責任者!$N$28=""),"",申込責任者!$N$28)</f>
        <v/>
      </c>
      <c r="U104" s="107" t="str">
        <f>IF(OR(C104="",申込責任者!$G$29=""),"",申込責任者!$G$29)</f>
        <v/>
      </c>
      <c r="V104" s="113" t="str">
        <f t="shared" si="57"/>
        <v/>
      </c>
      <c r="W104" s="113" t="str">
        <f t="shared" si="58"/>
        <v/>
      </c>
      <c r="X104" s="113" t="str">
        <f t="shared" ref="X104:X107" si="77">IF(C104="","",V104+W104)</f>
        <v/>
      </c>
      <c r="Y104" s="107" t="str">
        <f t="shared" si="75"/>
        <v/>
      </c>
      <c r="Z104" s="114" t="str">
        <f t="shared" si="69"/>
        <v/>
      </c>
      <c r="AA104" s="220" t="str">
        <f t="shared" si="70"/>
        <v/>
      </c>
      <c r="AB104" s="330" t="str">
        <f t="shared" si="71"/>
        <v/>
      </c>
      <c r="AC104" s="330" t="str">
        <f t="shared" si="72"/>
        <v/>
      </c>
      <c r="AD104" s="330" t="str">
        <f t="shared" si="73"/>
        <v/>
      </c>
      <c r="AE104" s="216">
        <f t="shared" si="74"/>
        <v>0</v>
      </c>
      <c r="AF104" s="216">
        <f t="shared" si="60"/>
        <v>0</v>
      </c>
      <c r="AG104" s="216">
        <f t="shared" si="76"/>
        <v>0</v>
      </c>
      <c r="AH104" s="146" t="str">
        <f t="shared" si="53"/>
        <v/>
      </c>
      <c r="AI104" s="146" t="str">
        <f t="shared" si="61"/>
        <v/>
      </c>
      <c r="AJ104" s="115" t="str">
        <f t="shared" si="66"/>
        <v/>
      </c>
      <c r="AK104" s="115" t="str">
        <f t="shared" si="67"/>
        <v/>
      </c>
      <c r="AL104" s="146" t="str">
        <f t="shared" si="68"/>
        <v/>
      </c>
      <c r="AM104" s="115" t="str">
        <f t="shared" si="62"/>
        <v/>
      </c>
      <c r="AN104" s="146">
        <f t="shared" si="63"/>
        <v>0</v>
      </c>
      <c r="AO104" s="220">
        <f t="shared" si="65"/>
        <v>0</v>
      </c>
      <c r="AP104" s="221">
        <f t="shared" si="64"/>
        <v>97</v>
      </c>
      <c r="AQ104" s="201"/>
      <c r="AR104" s="113" t="str">
        <f>IF(C104="","","申込責任者："&amp;申込責任者!$N$20)</f>
        <v/>
      </c>
      <c r="AT104" s="204" t="str">
        <f t="shared" si="54"/>
        <v/>
      </c>
    </row>
    <row r="105" spans="1:51" ht="18" customHeight="1">
      <c r="A105" s="301">
        <v>98</v>
      </c>
      <c r="B105" s="148" t="str">
        <f>IF(OR(C105="",G105="",H105=""),"",IF(AN105=0,"",申込責任者!$N$12&amp;"-"&amp;TEXT(A105,"000")&amp;"_"&amp;PROPER(G105)&amp;"_"&amp;PROPER(H105)&amp;".jpg"))</f>
        <v/>
      </c>
      <c r="C105" s="178"/>
      <c r="D105" s="179"/>
      <c r="E105" s="179"/>
      <c r="F105" s="179"/>
      <c r="G105" s="179"/>
      <c r="H105" s="179"/>
      <c r="I105" s="151"/>
      <c r="J105" s="313"/>
      <c r="K105" s="311"/>
      <c r="L105" s="311"/>
      <c r="M105" s="106"/>
      <c r="N105" s="106"/>
      <c r="O105" s="145" t="str">
        <f t="shared" si="55"/>
        <v/>
      </c>
      <c r="P105" s="174"/>
      <c r="Q105" s="130"/>
      <c r="R105" s="136">
        <f t="shared" si="56"/>
        <v>98</v>
      </c>
      <c r="S105" s="132" t="str">
        <f t="shared" si="52"/>
        <v/>
      </c>
      <c r="T105" s="203" t="str">
        <f ca="1">IF(OR(C105="",申込責任者!$N$28=""),"",申込責任者!$N$28)</f>
        <v/>
      </c>
      <c r="U105" s="107" t="str">
        <f>IF(OR(C105="",申込責任者!$G$29=""),"",申込責任者!$G$29)</f>
        <v/>
      </c>
      <c r="V105" s="113" t="str">
        <f t="shared" si="57"/>
        <v/>
      </c>
      <c r="W105" s="113" t="str">
        <f t="shared" si="58"/>
        <v/>
      </c>
      <c r="X105" s="113" t="str">
        <f t="shared" si="77"/>
        <v/>
      </c>
      <c r="Y105" s="107" t="str">
        <f t="shared" si="75"/>
        <v/>
      </c>
      <c r="Z105" s="114" t="str">
        <f t="shared" si="69"/>
        <v/>
      </c>
      <c r="AA105" s="220" t="str">
        <f t="shared" si="70"/>
        <v/>
      </c>
      <c r="AB105" s="330" t="str">
        <f t="shared" si="71"/>
        <v/>
      </c>
      <c r="AC105" s="330" t="str">
        <f t="shared" si="72"/>
        <v/>
      </c>
      <c r="AD105" s="330" t="str">
        <f t="shared" si="73"/>
        <v/>
      </c>
      <c r="AE105" s="216">
        <f t="shared" si="74"/>
        <v>0</v>
      </c>
      <c r="AF105" s="216">
        <f t="shared" si="60"/>
        <v>0</v>
      </c>
      <c r="AG105" s="216">
        <f t="shared" si="76"/>
        <v>0</v>
      </c>
      <c r="AH105" s="146" t="str">
        <f t="shared" si="53"/>
        <v/>
      </c>
      <c r="AI105" s="146" t="str">
        <f t="shared" si="61"/>
        <v/>
      </c>
      <c r="AJ105" s="115" t="str">
        <f t="shared" si="66"/>
        <v/>
      </c>
      <c r="AK105" s="115" t="str">
        <f t="shared" si="67"/>
        <v/>
      </c>
      <c r="AL105" s="146" t="str">
        <f t="shared" si="68"/>
        <v/>
      </c>
      <c r="AM105" s="115" t="str">
        <f t="shared" si="62"/>
        <v/>
      </c>
      <c r="AN105" s="146">
        <f t="shared" si="63"/>
        <v>0</v>
      </c>
      <c r="AO105" s="220">
        <f t="shared" si="65"/>
        <v>0</v>
      </c>
      <c r="AP105" s="221">
        <f t="shared" si="64"/>
        <v>98</v>
      </c>
      <c r="AQ105" s="201"/>
      <c r="AR105" s="113" t="str">
        <f>IF(C105="","","申込責任者："&amp;申込責任者!$N$20)</f>
        <v/>
      </c>
      <c r="AT105" s="204" t="str">
        <f t="shared" si="54"/>
        <v/>
      </c>
    </row>
    <row r="106" spans="1:51" ht="18" customHeight="1">
      <c r="A106" s="301">
        <v>99</v>
      </c>
      <c r="B106" s="148" t="str">
        <f>IF(OR(C106="",G106="",H106=""),"",IF(AN106=0,"",申込責任者!$N$12&amp;"-"&amp;TEXT(A106,"000")&amp;"_"&amp;PROPER(G106)&amp;"_"&amp;PROPER(H106)&amp;".jpg"))</f>
        <v/>
      </c>
      <c r="C106" s="178"/>
      <c r="D106" s="179"/>
      <c r="E106" s="179"/>
      <c r="F106" s="179"/>
      <c r="G106" s="179"/>
      <c r="H106" s="179"/>
      <c r="I106" s="151"/>
      <c r="J106" s="313"/>
      <c r="K106" s="311"/>
      <c r="L106" s="311"/>
      <c r="M106" s="106"/>
      <c r="N106" s="106"/>
      <c r="O106" s="145" t="str">
        <f t="shared" si="55"/>
        <v/>
      </c>
      <c r="P106" s="174"/>
      <c r="Q106" s="130"/>
      <c r="R106" s="136">
        <f t="shared" si="56"/>
        <v>99</v>
      </c>
      <c r="S106" s="132" t="str">
        <f t="shared" si="52"/>
        <v/>
      </c>
      <c r="T106" s="203" t="str">
        <f ca="1">IF(OR(C106="",申込責任者!$N$28=""),"",申込責任者!$N$28)</f>
        <v/>
      </c>
      <c r="U106" s="107" t="str">
        <f>IF(OR(C106="",申込責任者!$G$29=""),"",申込責任者!$G$29)</f>
        <v/>
      </c>
      <c r="V106" s="113" t="str">
        <f t="shared" si="57"/>
        <v/>
      </c>
      <c r="W106" s="113" t="str">
        <f t="shared" si="58"/>
        <v/>
      </c>
      <c r="X106" s="113" t="str">
        <f t="shared" si="77"/>
        <v/>
      </c>
      <c r="Y106" s="107" t="str">
        <f t="shared" si="75"/>
        <v/>
      </c>
      <c r="Z106" s="114" t="str">
        <f t="shared" si="69"/>
        <v/>
      </c>
      <c r="AA106" s="220" t="str">
        <f t="shared" si="70"/>
        <v/>
      </c>
      <c r="AB106" s="330" t="str">
        <f t="shared" si="71"/>
        <v/>
      </c>
      <c r="AC106" s="330" t="str">
        <f t="shared" si="72"/>
        <v/>
      </c>
      <c r="AD106" s="330" t="str">
        <f t="shared" si="73"/>
        <v/>
      </c>
      <c r="AE106" s="216">
        <f t="shared" si="74"/>
        <v>0</v>
      </c>
      <c r="AF106" s="216">
        <f t="shared" si="60"/>
        <v>0</v>
      </c>
      <c r="AG106" s="216">
        <f t="shared" si="76"/>
        <v>0</v>
      </c>
      <c r="AH106" s="146" t="str">
        <f t="shared" si="53"/>
        <v/>
      </c>
      <c r="AI106" s="146" t="str">
        <f t="shared" si="61"/>
        <v/>
      </c>
      <c r="AJ106" s="115" t="str">
        <f t="shared" si="66"/>
        <v/>
      </c>
      <c r="AK106" s="115" t="str">
        <f t="shared" si="67"/>
        <v/>
      </c>
      <c r="AL106" s="146" t="str">
        <f t="shared" si="68"/>
        <v/>
      </c>
      <c r="AM106" s="115" t="str">
        <f t="shared" si="62"/>
        <v/>
      </c>
      <c r="AN106" s="146">
        <f t="shared" si="63"/>
        <v>0</v>
      </c>
      <c r="AO106" s="220">
        <f t="shared" si="65"/>
        <v>0</v>
      </c>
      <c r="AP106" s="221">
        <f t="shared" si="64"/>
        <v>99</v>
      </c>
      <c r="AQ106" s="201"/>
      <c r="AR106" s="113" t="str">
        <f>IF(C106="","","申込責任者："&amp;申込責任者!$N$20)</f>
        <v/>
      </c>
      <c r="AT106" s="204" t="str">
        <f t="shared" si="54"/>
        <v/>
      </c>
    </row>
    <row r="107" spans="1:51" ht="18" customHeight="1" thickBot="1">
      <c r="A107" s="302">
        <v>100</v>
      </c>
      <c r="B107" s="148" t="str">
        <f>IF(OR(C107="",G107="",H107=""),"",IF(AN107=0,"",申込責任者!$N$12&amp;"-"&amp;TEXT(A107,"000")&amp;"_"&amp;PROPER(G107)&amp;"_"&amp;PROPER(H107)&amp;".jpg"))</f>
        <v/>
      </c>
      <c r="C107" s="178"/>
      <c r="D107" s="179"/>
      <c r="E107" s="179"/>
      <c r="F107" s="179"/>
      <c r="G107" s="179"/>
      <c r="H107" s="179"/>
      <c r="I107" s="151"/>
      <c r="J107" s="314"/>
      <c r="K107" s="311"/>
      <c r="L107" s="312"/>
      <c r="M107" s="175"/>
      <c r="N107" s="175"/>
      <c r="O107" s="176" t="str">
        <f t="shared" si="55"/>
        <v/>
      </c>
      <c r="P107" s="177"/>
      <c r="Q107" s="130"/>
      <c r="R107" s="136">
        <f t="shared" si="56"/>
        <v>100</v>
      </c>
      <c r="S107" s="132" t="str">
        <f t="shared" si="52"/>
        <v/>
      </c>
      <c r="T107" s="203" t="str">
        <f ca="1">IF(OR(C107="",申込責任者!$N$28=""),"",申込責任者!$N$28)</f>
        <v/>
      </c>
      <c r="U107" s="107" t="str">
        <f>IF(OR(C107="",申込責任者!$G$29=""),"",申込責任者!$G$29)</f>
        <v/>
      </c>
      <c r="V107" s="113" t="str">
        <f t="shared" si="57"/>
        <v/>
      </c>
      <c r="W107" s="113" t="str">
        <f t="shared" si="58"/>
        <v/>
      </c>
      <c r="X107" s="113" t="str">
        <f t="shared" si="77"/>
        <v/>
      </c>
      <c r="Y107" s="107" t="str">
        <f t="shared" si="75"/>
        <v/>
      </c>
      <c r="Z107" s="114" t="str">
        <f t="shared" si="69"/>
        <v/>
      </c>
      <c r="AA107" s="220" t="str">
        <f t="shared" si="70"/>
        <v/>
      </c>
      <c r="AB107" s="330" t="str">
        <f t="shared" si="71"/>
        <v/>
      </c>
      <c r="AC107" s="330" t="str">
        <f t="shared" si="72"/>
        <v/>
      </c>
      <c r="AD107" s="330" t="str">
        <f t="shared" si="73"/>
        <v/>
      </c>
      <c r="AE107" s="216">
        <f t="shared" si="74"/>
        <v>0</v>
      </c>
      <c r="AF107" s="216">
        <f t="shared" si="60"/>
        <v>0</v>
      </c>
      <c r="AG107" s="216">
        <f t="shared" si="76"/>
        <v>0</v>
      </c>
      <c r="AH107" s="146" t="str">
        <f t="shared" si="53"/>
        <v/>
      </c>
      <c r="AI107" s="146" t="str">
        <f t="shared" si="61"/>
        <v/>
      </c>
      <c r="AJ107" s="115" t="str">
        <f t="shared" si="66"/>
        <v/>
      </c>
      <c r="AK107" s="115" t="str">
        <f t="shared" si="67"/>
        <v/>
      </c>
      <c r="AL107" s="146" t="str">
        <f t="shared" si="68"/>
        <v/>
      </c>
      <c r="AM107" s="115" t="str">
        <f t="shared" si="62"/>
        <v/>
      </c>
      <c r="AN107" s="146">
        <f t="shared" si="63"/>
        <v>0</v>
      </c>
      <c r="AO107" s="220">
        <f t="shared" si="65"/>
        <v>0</v>
      </c>
      <c r="AP107" s="221">
        <f t="shared" si="64"/>
        <v>100</v>
      </c>
      <c r="AQ107" s="201"/>
      <c r="AR107" s="113" t="str">
        <f>IF(C107="","","申込責任者："&amp;申込責任者!$N$20)</f>
        <v/>
      </c>
      <c r="AT107" s="204" t="str">
        <f t="shared" si="54"/>
        <v/>
      </c>
    </row>
    <row r="108" spans="1:51" s="16" customFormat="1">
      <c r="A108" s="109"/>
      <c r="B108" s="109"/>
      <c r="C108" s="109"/>
      <c r="D108" s="109"/>
      <c r="E108" s="109"/>
      <c r="F108" s="109"/>
      <c r="G108" s="109"/>
      <c r="H108" s="109"/>
      <c r="I108" s="152"/>
      <c r="J108" s="110"/>
      <c r="K108" s="109"/>
      <c r="L108" s="109"/>
      <c r="M108" s="109"/>
      <c r="N108" s="109"/>
      <c r="O108" s="109"/>
      <c r="P108" s="109"/>
      <c r="R108" s="17"/>
      <c r="S108" s="182"/>
      <c r="T108" s="182"/>
      <c r="U108" s="182"/>
      <c r="V108" s="103"/>
      <c r="W108" s="103"/>
      <c r="X108" s="103"/>
      <c r="Y108" s="103"/>
      <c r="Z108" s="103"/>
      <c r="AA108" s="103"/>
      <c r="AB108" s="103"/>
      <c r="AC108" s="103"/>
      <c r="AD108" s="103"/>
      <c r="AE108" s="103"/>
      <c r="AF108" s="103"/>
      <c r="AG108" s="103"/>
      <c r="AH108" s="103"/>
      <c r="AI108" s="103"/>
      <c r="AJ108" s="183"/>
      <c r="AK108" s="183"/>
      <c r="AL108" s="103"/>
      <c r="AM108" s="183"/>
      <c r="AN108" s="103"/>
      <c r="AO108" s="103"/>
      <c r="AP108" s="103"/>
      <c r="AQ108" s="182"/>
      <c r="AR108" s="103"/>
      <c r="AS108" s="103"/>
      <c r="AT108" s="205"/>
      <c r="AU108" s="17"/>
      <c r="AV108" s="17"/>
      <c r="AW108" s="17"/>
      <c r="AX108" s="17"/>
      <c r="AY108" s="17"/>
    </row>
    <row r="109" spans="1:51" s="16" customFormat="1">
      <c r="I109" s="150"/>
      <c r="J109" s="105"/>
      <c r="R109" s="17"/>
      <c r="S109" s="182"/>
      <c r="T109" s="182"/>
      <c r="U109" s="182"/>
      <c r="V109" s="103"/>
      <c r="W109" s="103"/>
      <c r="X109" s="103"/>
      <c r="Y109" s="103"/>
      <c r="Z109" s="103"/>
      <c r="AA109" s="103"/>
      <c r="AB109" s="103"/>
      <c r="AC109" s="103"/>
      <c r="AD109" s="103"/>
      <c r="AE109" s="103"/>
      <c r="AF109" s="103"/>
      <c r="AG109" s="103"/>
      <c r="AH109" s="103"/>
      <c r="AI109" s="103"/>
      <c r="AJ109" s="183"/>
      <c r="AK109" s="183"/>
      <c r="AL109" s="103"/>
      <c r="AM109" s="183"/>
      <c r="AN109" s="103"/>
      <c r="AO109" s="103"/>
      <c r="AP109" s="103"/>
      <c r="AQ109" s="182"/>
      <c r="AR109" s="103"/>
      <c r="AS109" s="103"/>
      <c r="AT109" s="205"/>
      <c r="AU109" s="17"/>
      <c r="AV109" s="17"/>
      <c r="AW109" s="17"/>
      <c r="AX109" s="17"/>
      <c r="AY109" s="17"/>
    </row>
    <row r="110" spans="1:51" s="16" customFormat="1">
      <c r="I110" s="150"/>
      <c r="J110" s="105"/>
      <c r="R110" s="17"/>
      <c r="S110" s="182"/>
      <c r="T110" s="182"/>
      <c r="U110" s="182"/>
      <c r="V110" s="103"/>
      <c r="W110" s="103"/>
      <c r="X110" s="103"/>
      <c r="Y110" s="103"/>
      <c r="Z110" s="103"/>
      <c r="AA110" s="103"/>
      <c r="AB110" s="103"/>
      <c r="AC110" s="103"/>
      <c r="AD110" s="103"/>
      <c r="AE110" s="103"/>
      <c r="AF110" s="103"/>
      <c r="AG110" s="103"/>
      <c r="AH110" s="103"/>
      <c r="AI110" s="103"/>
      <c r="AJ110" s="183"/>
      <c r="AK110" s="183"/>
      <c r="AL110" s="103"/>
      <c r="AM110" s="183"/>
      <c r="AN110" s="103"/>
      <c r="AO110" s="103"/>
      <c r="AP110" s="103"/>
      <c r="AQ110" s="182"/>
      <c r="AR110" s="103"/>
      <c r="AS110" s="103"/>
      <c r="AT110" s="205"/>
      <c r="AU110" s="17"/>
      <c r="AV110" s="17"/>
      <c r="AW110" s="17"/>
      <c r="AX110" s="17"/>
      <c r="AY110" s="17"/>
    </row>
    <row r="111" spans="1:51" s="16" customFormat="1">
      <c r="I111" s="150"/>
      <c r="J111" s="105"/>
      <c r="R111" s="17"/>
      <c r="S111" s="182"/>
      <c r="T111" s="182"/>
      <c r="U111" s="182"/>
      <c r="V111" s="103"/>
      <c r="W111" s="103"/>
      <c r="X111" s="103"/>
      <c r="Y111" s="103"/>
      <c r="Z111" s="103"/>
      <c r="AA111" s="103"/>
      <c r="AB111" s="103"/>
      <c r="AC111" s="103"/>
      <c r="AD111" s="103"/>
      <c r="AE111" s="103"/>
      <c r="AF111" s="103"/>
      <c r="AG111" s="103"/>
      <c r="AH111" s="103"/>
      <c r="AI111" s="103"/>
      <c r="AJ111" s="183"/>
      <c r="AK111" s="183"/>
      <c r="AL111" s="103"/>
      <c r="AM111" s="183"/>
      <c r="AN111" s="103"/>
      <c r="AO111" s="103"/>
      <c r="AP111" s="103"/>
      <c r="AQ111" s="182"/>
      <c r="AR111" s="103"/>
      <c r="AS111" s="103"/>
      <c r="AT111" s="205"/>
      <c r="AU111" s="17"/>
      <c r="AV111" s="17"/>
      <c r="AW111" s="17"/>
      <c r="AX111" s="17"/>
      <c r="AY111" s="17"/>
    </row>
    <row r="112" spans="1:51" s="16" customFormat="1">
      <c r="I112" s="150"/>
      <c r="J112" s="105"/>
      <c r="R112" s="17"/>
      <c r="S112" s="182"/>
      <c r="T112" s="182"/>
      <c r="U112" s="182"/>
      <c r="V112" s="103"/>
      <c r="W112" s="103"/>
      <c r="X112" s="103"/>
      <c r="Y112" s="103"/>
      <c r="Z112" s="103"/>
      <c r="AA112" s="103"/>
      <c r="AB112" s="103"/>
      <c r="AC112" s="103"/>
      <c r="AD112" s="103"/>
      <c r="AE112" s="103"/>
      <c r="AF112" s="103"/>
      <c r="AG112" s="103"/>
      <c r="AH112" s="103"/>
      <c r="AI112" s="103"/>
      <c r="AJ112" s="183"/>
      <c r="AK112" s="183"/>
      <c r="AL112" s="103"/>
      <c r="AM112" s="183"/>
      <c r="AN112" s="103"/>
      <c r="AO112" s="103"/>
      <c r="AP112" s="103"/>
      <c r="AQ112" s="182"/>
      <c r="AR112" s="103"/>
      <c r="AS112" s="103"/>
      <c r="AT112" s="205"/>
      <c r="AU112" s="17"/>
      <c r="AV112" s="17"/>
      <c r="AW112" s="17"/>
      <c r="AX112" s="17"/>
      <c r="AY112" s="17"/>
    </row>
    <row r="113" spans="9:54" s="16" customFormat="1">
      <c r="I113" s="150"/>
      <c r="J113" s="105"/>
      <c r="R113" s="17"/>
      <c r="S113" s="182"/>
      <c r="T113" s="182"/>
      <c r="U113" s="182"/>
      <c r="V113" s="103"/>
      <c r="W113" s="103"/>
      <c r="X113" s="103"/>
      <c r="Y113" s="103"/>
      <c r="Z113" s="103"/>
      <c r="AA113" s="103"/>
      <c r="AB113" s="103"/>
      <c r="AC113" s="103"/>
      <c r="AD113" s="103"/>
      <c r="AE113" s="103"/>
      <c r="AF113" s="103"/>
      <c r="AG113" s="103"/>
      <c r="AH113" s="103"/>
      <c r="AI113" s="103"/>
      <c r="AJ113" s="183"/>
      <c r="AK113" s="183"/>
      <c r="AL113" s="103"/>
      <c r="AM113" s="183"/>
      <c r="AN113" s="103"/>
      <c r="AO113" s="103"/>
      <c r="AP113" s="103"/>
      <c r="AQ113" s="182"/>
      <c r="AR113" s="103"/>
      <c r="AS113" s="103"/>
      <c r="AT113" s="205"/>
      <c r="AU113" s="17"/>
      <c r="AV113" s="17"/>
      <c r="AW113" s="17"/>
      <c r="AX113" s="17"/>
      <c r="AY113" s="17"/>
    </row>
    <row r="114" spans="9:54" s="16" customFormat="1">
      <c r="I114" s="150"/>
      <c r="J114" s="105"/>
      <c r="R114" s="17"/>
      <c r="S114" s="182"/>
      <c r="T114" s="182"/>
      <c r="U114" s="182"/>
      <c r="V114" s="103"/>
      <c r="W114" s="103"/>
      <c r="X114" s="103"/>
      <c r="Y114" s="103"/>
      <c r="Z114" s="103"/>
      <c r="AA114" s="103"/>
      <c r="AB114" s="103"/>
      <c r="AC114" s="103"/>
      <c r="AD114" s="103"/>
      <c r="AE114" s="103"/>
      <c r="AF114" s="103"/>
      <c r="AG114" s="103"/>
      <c r="AH114" s="103"/>
      <c r="AI114" s="103"/>
      <c r="AJ114" s="183"/>
      <c r="AK114" s="183"/>
      <c r="AL114" s="103"/>
      <c r="AM114" s="183"/>
      <c r="AN114" s="103"/>
      <c r="AO114" s="103"/>
      <c r="AP114" s="103"/>
      <c r="AQ114" s="182"/>
      <c r="AR114" s="103"/>
      <c r="AS114" s="103"/>
      <c r="AT114" s="205"/>
      <c r="AU114" s="17"/>
      <c r="AV114" s="17"/>
      <c r="AW114" s="17"/>
      <c r="AX114" s="17"/>
      <c r="AY114" s="17"/>
    </row>
    <row r="115" spans="9:54" s="16" customFormat="1">
      <c r="I115" s="150"/>
      <c r="J115" s="105"/>
      <c r="R115" s="17"/>
      <c r="S115" s="182"/>
      <c r="T115" s="182"/>
      <c r="U115" s="182"/>
      <c r="V115" s="103"/>
      <c r="W115" s="103"/>
      <c r="X115" s="103"/>
      <c r="Y115" s="103"/>
      <c r="Z115" s="103"/>
      <c r="AA115" s="103"/>
      <c r="AB115" s="103"/>
      <c r="AC115" s="103"/>
      <c r="AD115" s="103"/>
      <c r="AE115" s="103"/>
      <c r="AF115" s="103"/>
      <c r="AG115" s="103"/>
      <c r="AH115" s="103"/>
      <c r="AI115" s="103"/>
      <c r="AJ115" s="183"/>
      <c r="AK115" s="183"/>
      <c r="AL115" s="103"/>
      <c r="AM115" s="183"/>
      <c r="AN115" s="103"/>
      <c r="AO115" s="103"/>
      <c r="AP115" s="103"/>
      <c r="AQ115" s="182"/>
      <c r="AR115" s="103"/>
      <c r="AS115" s="103"/>
      <c r="AT115" s="205"/>
      <c r="AU115" s="17"/>
      <c r="AV115" s="17"/>
      <c r="AW115" s="17"/>
      <c r="AX115" s="17"/>
      <c r="AY115" s="17"/>
    </row>
    <row r="116" spans="9:54" s="16" customFormat="1">
      <c r="I116" s="150"/>
      <c r="J116" s="105"/>
      <c r="R116" s="17"/>
      <c r="S116" s="182"/>
      <c r="T116" s="182"/>
      <c r="U116" s="182"/>
      <c r="V116" s="103"/>
      <c r="W116" s="103"/>
      <c r="X116" s="103"/>
      <c r="Y116" s="103"/>
      <c r="Z116" s="103"/>
      <c r="AA116" s="103"/>
      <c r="AB116" s="103"/>
      <c r="AC116" s="103"/>
      <c r="AD116" s="103"/>
      <c r="AE116" s="103"/>
      <c r="AF116" s="103"/>
      <c r="AG116" s="103"/>
      <c r="AH116" s="103"/>
      <c r="AI116" s="103"/>
      <c r="AJ116" s="183"/>
      <c r="AK116" s="183"/>
      <c r="AL116" s="103"/>
      <c r="AM116" s="183"/>
      <c r="AN116" s="103"/>
      <c r="AO116" s="103"/>
      <c r="AP116" s="103"/>
      <c r="AQ116" s="182"/>
      <c r="AR116" s="103"/>
      <c r="AS116" s="103"/>
      <c r="AT116" s="205"/>
      <c r="AU116" s="17"/>
      <c r="AV116" s="17"/>
      <c r="AW116" s="17"/>
      <c r="AX116" s="17"/>
      <c r="AY116" s="17"/>
    </row>
    <row r="117" spans="9:54" s="16" customFormat="1">
      <c r="I117" s="150"/>
      <c r="J117" s="105"/>
      <c r="R117" s="17"/>
      <c r="S117" s="182"/>
      <c r="T117" s="182"/>
      <c r="U117" s="182"/>
      <c r="V117" s="103"/>
      <c r="W117" s="103"/>
      <c r="X117" s="103"/>
      <c r="Y117" s="103"/>
      <c r="Z117" s="103"/>
      <c r="AA117" s="103"/>
      <c r="AB117" s="103"/>
      <c r="AC117" s="103"/>
      <c r="AD117" s="103"/>
      <c r="AE117" s="103"/>
      <c r="AF117" s="103"/>
      <c r="AG117" s="103"/>
      <c r="AH117" s="103"/>
      <c r="AI117" s="103"/>
      <c r="AJ117" s="183"/>
      <c r="AK117" s="183"/>
      <c r="AL117" s="103"/>
      <c r="AM117" s="183"/>
      <c r="AN117" s="103"/>
      <c r="AO117" s="103"/>
      <c r="AP117" s="103"/>
      <c r="AQ117" s="182"/>
      <c r="AR117" s="103"/>
      <c r="AS117" s="103"/>
      <c r="AT117" s="205"/>
      <c r="AU117" s="17"/>
      <c r="AV117" s="17"/>
      <c r="AW117" s="17"/>
      <c r="AX117" s="17"/>
      <c r="AY117" s="17"/>
    </row>
    <row r="118" spans="9:54" s="16" customFormat="1">
      <c r="I118" s="150"/>
      <c r="J118" s="105"/>
      <c r="R118" s="17"/>
      <c r="S118" s="182"/>
      <c r="T118" s="182"/>
      <c r="U118" s="182"/>
      <c r="V118" s="103"/>
      <c r="W118" s="103"/>
      <c r="X118" s="103"/>
      <c r="Y118" s="103"/>
      <c r="Z118" s="103"/>
      <c r="AA118" s="103"/>
      <c r="AB118" s="103"/>
      <c r="AC118" s="103"/>
      <c r="AD118" s="103"/>
      <c r="AE118" s="103"/>
      <c r="AF118" s="103"/>
      <c r="AG118" s="103"/>
      <c r="AH118" s="103"/>
      <c r="AI118" s="103"/>
      <c r="AJ118" s="183"/>
      <c r="AK118" s="183"/>
      <c r="AL118" s="103"/>
      <c r="AM118" s="183"/>
      <c r="AN118" s="103"/>
      <c r="AO118" s="103"/>
      <c r="AP118" s="103"/>
      <c r="AQ118" s="182"/>
      <c r="AR118" s="103"/>
      <c r="AS118" s="103"/>
      <c r="AT118" s="205"/>
      <c r="AU118" s="17"/>
      <c r="AV118" s="17"/>
      <c r="AW118" s="17"/>
      <c r="AX118" s="17"/>
      <c r="AY118" s="17"/>
    </row>
    <row r="119" spans="9:54" s="16" customFormat="1">
      <c r="I119" s="150"/>
      <c r="J119" s="105"/>
      <c r="R119" s="17"/>
      <c r="S119" s="182"/>
      <c r="T119" s="182"/>
      <c r="U119" s="182"/>
      <c r="V119" s="103"/>
      <c r="W119" s="103"/>
      <c r="X119" s="103"/>
      <c r="Y119" s="103"/>
      <c r="Z119" s="103"/>
      <c r="AA119" s="103"/>
      <c r="AB119" s="103"/>
      <c r="AC119" s="103"/>
      <c r="AD119" s="103"/>
      <c r="AE119" s="103"/>
      <c r="AF119" s="103"/>
      <c r="AG119" s="103"/>
      <c r="AH119" s="103"/>
      <c r="AI119" s="103"/>
      <c r="AJ119" s="183"/>
      <c r="AK119" s="183"/>
      <c r="AL119" s="103"/>
      <c r="AM119" s="183"/>
      <c r="AN119" s="103"/>
      <c r="AO119" s="103"/>
      <c r="AP119" s="103"/>
      <c r="AQ119" s="182"/>
      <c r="AR119" s="103"/>
      <c r="AS119" s="103"/>
      <c r="AT119" s="205"/>
      <c r="AU119" s="17"/>
      <c r="AV119" s="17"/>
      <c r="AW119" s="17"/>
      <c r="AX119" s="17"/>
      <c r="AY119" s="17"/>
      <c r="BA119" s="156"/>
      <c r="BB119" s="156"/>
    </row>
    <row r="120" spans="9:54" s="16" customFormat="1">
      <c r="I120" s="150"/>
      <c r="J120" s="105"/>
      <c r="R120" s="17"/>
      <c r="S120" s="182"/>
      <c r="T120" s="182"/>
      <c r="U120" s="182"/>
      <c r="V120" s="103"/>
      <c r="W120" s="103"/>
      <c r="X120" s="103"/>
      <c r="Y120" s="103"/>
      <c r="Z120" s="103"/>
      <c r="AA120" s="103"/>
      <c r="AB120" s="103"/>
      <c r="AC120" s="103"/>
      <c r="AD120" s="103"/>
      <c r="AE120" s="103"/>
      <c r="AF120" s="103"/>
      <c r="AG120" s="103"/>
      <c r="AH120" s="103"/>
      <c r="AI120" s="103"/>
      <c r="AJ120" s="183"/>
      <c r="AK120" s="183"/>
      <c r="AL120" s="103"/>
      <c r="AM120" s="183"/>
      <c r="AN120" s="103"/>
      <c r="AO120" s="103"/>
      <c r="AP120" s="103"/>
      <c r="AQ120" s="182"/>
      <c r="AR120" s="103"/>
      <c r="AS120" s="103"/>
      <c r="AT120" s="205"/>
      <c r="AU120" s="17"/>
      <c r="AV120" s="17"/>
      <c r="AW120" s="17"/>
      <c r="AX120" s="17"/>
      <c r="AY120" s="17"/>
      <c r="BA120" s="156"/>
      <c r="BB120" s="156"/>
    </row>
    <row r="121" spans="9:54" s="16" customFormat="1">
      <c r="I121" s="150"/>
      <c r="J121" s="105"/>
      <c r="R121" s="17"/>
      <c r="S121" s="182"/>
      <c r="T121" s="182"/>
      <c r="U121" s="182"/>
      <c r="V121" s="103"/>
      <c r="W121" s="103"/>
      <c r="X121" s="103"/>
      <c r="Y121" s="103"/>
      <c r="Z121" s="103"/>
      <c r="AA121" s="103"/>
      <c r="AB121" s="103"/>
      <c r="AC121" s="103"/>
      <c r="AD121" s="103"/>
      <c r="AE121" s="103"/>
      <c r="AF121" s="103"/>
      <c r="AG121" s="103"/>
      <c r="AH121" s="103"/>
      <c r="AI121" s="103"/>
      <c r="AJ121" s="183"/>
      <c r="AK121" s="183"/>
      <c r="AL121" s="103"/>
      <c r="AM121" s="183"/>
      <c r="AN121" s="103"/>
      <c r="AO121" s="103"/>
      <c r="AP121" s="103"/>
      <c r="AQ121" s="182"/>
      <c r="AR121" s="103"/>
      <c r="AS121" s="103"/>
      <c r="AT121" s="205"/>
      <c r="AU121" s="17"/>
      <c r="AV121" s="17"/>
      <c r="AW121" s="17"/>
      <c r="AX121" s="17"/>
      <c r="AY121" s="17"/>
      <c r="BA121" s="156"/>
      <c r="BB121" s="156"/>
    </row>
    <row r="122" spans="9:54" s="16" customFormat="1">
      <c r="I122" s="150"/>
      <c r="J122" s="105"/>
      <c r="R122" s="17"/>
      <c r="S122" s="182"/>
      <c r="T122" s="182"/>
      <c r="U122" s="182"/>
      <c r="V122" s="103"/>
      <c r="W122" s="103"/>
      <c r="X122" s="103"/>
      <c r="Y122" s="103"/>
      <c r="Z122" s="103"/>
      <c r="AA122" s="103"/>
      <c r="AB122" s="103"/>
      <c r="AC122" s="103"/>
      <c r="AD122" s="103"/>
      <c r="AE122" s="103"/>
      <c r="AF122" s="103"/>
      <c r="AG122" s="103"/>
      <c r="AH122" s="103"/>
      <c r="AI122" s="103"/>
      <c r="AJ122" s="183"/>
      <c r="AK122" s="183"/>
      <c r="AL122" s="103"/>
      <c r="AM122" s="183"/>
      <c r="AN122" s="103"/>
      <c r="AO122" s="103"/>
      <c r="AP122" s="103"/>
      <c r="AQ122" s="182"/>
      <c r="AR122" s="103"/>
      <c r="AS122" s="103"/>
      <c r="AT122" s="205"/>
      <c r="AU122" s="17"/>
      <c r="AV122" s="17"/>
      <c r="AW122" s="17"/>
      <c r="AX122" s="17"/>
      <c r="AY122" s="17"/>
      <c r="BA122" s="156"/>
      <c r="BB122" s="156"/>
    </row>
    <row r="123" spans="9:54" s="16" customFormat="1">
      <c r="I123" s="150"/>
      <c r="J123" s="105"/>
      <c r="R123" s="17"/>
      <c r="S123" s="182"/>
      <c r="T123" s="182"/>
      <c r="U123" s="182"/>
      <c r="V123" s="103"/>
      <c r="W123" s="103"/>
      <c r="X123" s="103"/>
      <c r="Y123" s="103"/>
      <c r="Z123" s="103"/>
      <c r="AA123" s="103"/>
      <c r="AB123" s="103"/>
      <c r="AC123" s="103"/>
      <c r="AD123" s="103"/>
      <c r="AE123" s="103"/>
      <c r="AF123" s="103"/>
      <c r="AG123" s="103"/>
      <c r="AH123" s="103"/>
      <c r="AI123" s="103"/>
      <c r="AJ123" s="183"/>
      <c r="AK123" s="183"/>
      <c r="AL123" s="103"/>
      <c r="AM123" s="183"/>
      <c r="AN123" s="103"/>
      <c r="AO123" s="103"/>
      <c r="AP123" s="103"/>
      <c r="AQ123" s="182"/>
      <c r="AR123" s="103"/>
      <c r="AS123" s="103"/>
      <c r="AT123" s="205"/>
      <c r="AU123" s="17"/>
      <c r="AV123" s="17"/>
      <c r="AW123" s="17"/>
      <c r="AX123" s="17"/>
      <c r="AY123" s="17"/>
      <c r="BA123" s="156"/>
      <c r="BB123" s="156"/>
    </row>
    <row r="124" spans="9:54" s="16" customFormat="1">
      <c r="I124" s="150"/>
      <c r="J124" s="105"/>
      <c r="R124" s="17"/>
      <c r="S124" s="182"/>
      <c r="T124" s="182"/>
      <c r="U124" s="182"/>
      <c r="V124" s="103"/>
      <c r="W124" s="103"/>
      <c r="X124" s="103"/>
      <c r="Y124" s="103"/>
      <c r="Z124" s="103"/>
      <c r="AA124" s="103"/>
      <c r="AB124" s="103"/>
      <c r="AC124" s="103"/>
      <c r="AD124" s="103"/>
      <c r="AE124" s="103"/>
      <c r="AF124" s="103"/>
      <c r="AG124" s="103"/>
      <c r="AH124" s="103"/>
      <c r="AI124" s="103"/>
      <c r="AJ124" s="183"/>
      <c r="AK124" s="183"/>
      <c r="AL124" s="103"/>
      <c r="AM124" s="183"/>
      <c r="AN124" s="103"/>
      <c r="AO124" s="103"/>
      <c r="AP124" s="103"/>
      <c r="AQ124" s="182"/>
      <c r="AR124" s="103"/>
      <c r="AS124" s="103"/>
      <c r="AT124" s="205"/>
      <c r="AU124" s="17"/>
      <c r="AV124" s="17"/>
      <c r="AW124" s="17"/>
      <c r="AX124" s="17"/>
      <c r="AY124" s="17"/>
      <c r="BA124" s="156"/>
      <c r="BB124" s="156"/>
    </row>
    <row r="125" spans="9:54" s="16" customFormat="1">
      <c r="I125" s="150"/>
      <c r="J125" s="105"/>
      <c r="R125" s="17"/>
      <c r="S125" s="182"/>
      <c r="T125" s="182"/>
      <c r="U125" s="182"/>
      <c r="V125" s="103"/>
      <c r="W125" s="103"/>
      <c r="X125" s="103"/>
      <c r="Y125" s="103"/>
      <c r="Z125" s="103"/>
      <c r="AA125" s="103"/>
      <c r="AB125" s="103"/>
      <c r="AC125" s="103"/>
      <c r="AD125" s="103"/>
      <c r="AE125" s="103"/>
      <c r="AF125" s="103"/>
      <c r="AG125" s="103"/>
      <c r="AH125" s="103"/>
      <c r="AI125" s="103"/>
      <c r="AJ125" s="183"/>
      <c r="AK125" s="183"/>
      <c r="AL125" s="103"/>
      <c r="AM125" s="183"/>
      <c r="AN125" s="103"/>
      <c r="AO125" s="103"/>
      <c r="AP125" s="103"/>
      <c r="AQ125" s="182"/>
      <c r="AR125" s="103"/>
      <c r="AS125" s="103"/>
      <c r="AT125" s="205"/>
      <c r="AU125" s="17"/>
      <c r="AV125" s="17"/>
      <c r="AW125" s="17"/>
      <c r="AX125" s="17"/>
      <c r="AY125" s="17"/>
      <c r="BA125" s="156"/>
      <c r="BB125" s="156"/>
    </row>
    <row r="126" spans="9:54" s="16" customFormat="1">
      <c r="I126" s="150"/>
      <c r="J126" s="105"/>
      <c r="R126" s="17"/>
      <c r="S126" s="182"/>
      <c r="T126" s="182"/>
      <c r="U126" s="182"/>
      <c r="V126" s="103"/>
      <c r="W126" s="103"/>
      <c r="X126" s="103"/>
      <c r="Y126" s="103"/>
      <c r="Z126" s="103"/>
      <c r="AA126" s="103"/>
      <c r="AB126" s="103"/>
      <c r="AC126" s="103"/>
      <c r="AD126" s="103"/>
      <c r="AE126" s="103"/>
      <c r="AF126" s="103"/>
      <c r="AG126" s="103"/>
      <c r="AH126" s="103"/>
      <c r="AI126" s="103"/>
      <c r="AJ126" s="183"/>
      <c r="AK126" s="183"/>
      <c r="AL126" s="103"/>
      <c r="AM126" s="183"/>
      <c r="AN126" s="103"/>
      <c r="AO126" s="103"/>
      <c r="AP126" s="103"/>
      <c r="AQ126" s="182"/>
      <c r="AR126" s="103"/>
      <c r="AS126" s="103"/>
      <c r="AT126" s="205"/>
      <c r="AU126" s="17"/>
      <c r="AV126" s="17"/>
      <c r="AW126" s="17"/>
      <c r="AX126" s="17"/>
      <c r="AY126" s="17"/>
      <c r="BA126" s="156"/>
      <c r="BB126" s="156"/>
    </row>
    <row r="127" spans="9:54" s="16" customFormat="1">
      <c r="I127" s="150"/>
      <c r="J127" s="105"/>
      <c r="R127" s="17"/>
      <c r="S127" s="182"/>
      <c r="T127" s="182"/>
      <c r="U127" s="182"/>
      <c r="V127" s="103"/>
      <c r="W127" s="103"/>
      <c r="X127" s="103"/>
      <c r="Y127" s="103"/>
      <c r="Z127" s="103"/>
      <c r="AA127" s="103"/>
      <c r="AB127" s="103"/>
      <c r="AC127" s="103"/>
      <c r="AD127" s="103"/>
      <c r="AE127" s="103"/>
      <c r="AF127" s="103"/>
      <c r="AG127" s="103"/>
      <c r="AH127" s="103"/>
      <c r="AI127" s="103"/>
      <c r="AJ127" s="183"/>
      <c r="AK127" s="183"/>
      <c r="AL127" s="103"/>
      <c r="AM127" s="183"/>
      <c r="AN127" s="103"/>
      <c r="AO127" s="103"/>
      <c r="AP127" s="103"/>
      <c r="AQ127" s="182"/>
      <c r="AR127" s="103"/>
      <c r="AS127" s="103"/>
      <c r="AT127" s="205"/>
      <c r="AU127" s="17"/>
      <c r="AV127" s="17"/>
      <c r="AW127" s="17"/>
      <c r="AX127" s="17"/>
      <c r="AY127" s="17"/>
      <c r="BA127" s="156"/>
      <c r="BB127" s="156"/>
    </row>
    <row r="128" spans="9:54" s="16" customFormat="1">
      <c r="I128" s="150"/>
      <c r="J128" s="105"/>
      <c r="R128" s="17"/>
      <c r="S128" s="182"/>
      <c r="T128" s="182"/>
      <c r="U128" s="182"/>
      <c r="V128" s="103"/>
      <c r="W128" s="103"/>
      <c r="X128" s="103"/>
      <c r="Y128" s="103"/>
      <c r="Z128" s="103"/>
      <c r="AA128" s="103"/>
      <c r="AB128" s="103"/>
      <c r="AC128" s="103"/>
      <c r="AD128" s="103"/>
      <c r="AE128" s="103"/>
      <c r="AF128" s="103"/>
      <c r="AG128" s="103"/>
      <c r="AH128" s="103"/>
      <c r="AI128" s="103"/>
      <c r="AJ128" s="183"/>
      <c r="AK128" s="183"/>
      <c r="AL128" s="103"/>
      <c r="AM128" s="183"/>
      <c r="AN128" s="103"/>
      <c r="AO128" s="103"/>
      <c r="AP128" s="103"/>
      <c r="AQ128" s="182"/>
      <c r="AR128" s="103"/>
      <c r="AS128" s="103"/>
      <c r="AT128" s="205"/>
      <c r="AU128" s="17"/>
      <c r="AV128" s="17"/>
      <c r="AW128" s="17"/>
      <c r="AX128" s="17"/>
      <c r="AY128" s="17"/>
      <c r="BA128" s="156"/>
      <c r="BB128" s="156"/>
    </row>
    <row r="129" spans="9:54" s="16" customFormat="1">
      <c r="I129" s="150"/>
      <c r="J129" s="105"/>
      <c r="R129" s="17"/>
      <c r="S129" s="182"/>
      <c r="T129" s="182"/>
      <c r="U129" s="182"/>
      <c r="V129" s="103"/>
      <c r="W129" s="103"/>
      <c r="X129" s="103"/>
      <c r="Y129" s="103"/>
      <c r="Z129" s="103"/>
      <c r="AA129" s="103"/>
      <c r="AB129" s="103"/>
      <c r="AC129" s="103"/>
      <c r="AD129" s="103"/>
      <c r="AE129" s="103"/>
      <c r="AF129" s="103"/>
      <c r="AG129" s="103"/>
      <c r="AH129" s="103"/>
      <c r="AI129" s="103"/>
      <c r="AJ129" s="183"/>
      <c r="AK129" s="183"/>
      <c r="AL129" s="103"/>
      <c r="AM129" s="183"/>
      <c r="AN129" s="103"/>
      <c r="AO129" s="103"/>
      <c r="AP129" s="103"/>
      <c r="AQ129" s="182"/>
      <c r="AR129" s="103"/>
      <c r="AS129" s="103"/>
      <c r="AT129" s="205"/>
      <c r="AU129" s="17"/>
      <c r="AV129" s="17"/>
      <c r="AW129" s="17"/>
      <c r="AX129" s="17"/>
      <c r="AY129" s="17"/>
      <c r="BA129" s="156"/>
      <c r="BB129" s="156"/>
    </row>
    <row r="130" spans="9:54" s="16" customFormat="1">
      <c r="I130" s="150"/>
      <c r="J130" s="105"/>
      <c r="R130" s="17"/>
      <c r="S130" s="182"/>
      <c r="T130" s="182"/>
      <c r="U130" s="182"/>
      <c r="V130" s="103"/>
      <c r="W130" s="103"/>
      <c r="X130" s="103"/>
      <c r="Y130" s="103"/>
      <c r="Z130" s="103"/>
      <c r="AA130" s="103"/>
      <c r="AB130" s="103"/>
      <c r="AC130" s="103"/>
      <c r="AD130" s="103"/>
      <c r="AE130" s="103"/>
      <c r="AF130" s="103"/>
      <c r="AG130" s="103"/>
      <c r="AH130" s="103"/>
      <c r="AI130" s="103"/>
      <c r="AJ130" s="183"/>
      <c r="AK130" s="183"/>
      <c r="AL130" s="103"/>
      <c r="AM130" s="183"/>
      <c r="AN130" s="103"/>
      <c r="AO130" s="103"/>
      <c r="AP130" s="103"/>
      <c r="AQ130" s="182"/>
      <c r="AR130" s="103"/>
      <c r="AS130" s="103"/>
      <c r="AT130" s="205"/>
      <c r="AU130" s="17"/>
      <c r="AV130" s="17"/>
      <c r="AW130" s="17"/>
      <c r="AX130" s="17"/>
      <c r="AY130" s="17"/>
    </row>
    <row r="131" spans="9:54" s="16" customFormat="1">
      <c r="I131" s="150"/>
      <c r="J131" s="105"/>
      <c r="R131" s="17"/>
      <c r="S131" s="182"/>
      <c r="T131" s="182"/>
      <c r="U131" s="182"/>
      <c r="V131" s="103"/>
      <c r="W131" s="103"/>
      <c r="X131" s="103"/>
      <c r="Y131" s="103"/>
      <c r="Z131" s="103"/>
      <c r="AA131" s="103"/>
      <c r="AB131" s="103"/>
      <c r="AC131" s="103"/>
      <c r="AD131" s="103"/>
      <c r="AE131" s="103"/>
      <c r="AF131" s="103"/>
      <c r="AG131" s="103"/>
      <c r="AH131" s="103"/>
      <c r="AI131" s="103"/>
      <c r="AJ131" s="183"/>
      <c r="AK131" s="183"/>
      <c r="AL131" s="103"/>
      <c r="AM131" s="183"/>
      <c r="AN131" s="103"/>
      <c r="AO131" s="103"/>
      <c r="AP131" s="103"/>
      <c r="AQ131" s="182"/>
      <c r="AR131" s="103"/>
      <c r="AS131" s="103"/>
      <c r="AT131" s="205"/>
      <c r="AU131" s="17"/>
      <c r="AV131" s="17"/>
      <c r="AW131" s="17"/>
      <c r="AX131" s="17"/>
      <c r="AY131" s="17"/>
    </row>
    <row r="132" spans="9:54" s="16" customFormat="1">
      <c r="I132" s="150"/>
      <c r="J132" s="105"/>
      <c r="R132" s="17"/>
      <c r="S132" s="182"/>
      <c r="T132" s="182"/>
      <c r="U132" s="182"/>
      <c r="V132" s="103"/>
      <c r="W132" s="103"/>
      <c r="X132" s="103"/>
      <c r="Y132" s="103"/>
      <c r="Z132" s="103"/>
      <c r="AA132" s="103"/>
      <c r="AB132" s="103"/>
      <c r="AC132" s="103"/>
      <c r="AD132" s="103"/>
      <c r="AE132" s="103"/>
      <c r="AF132" s="103"/>
      <c r="AG132" s="103"/>
      <c r="AH132" s="103"/>
      <c r="AI132" s="103"/>
      <c r="AJ132" s="183"/>
      <c r="AK132" s="183"/>
      <c r="AL132" s="103"/>
      <c r="AM132" s="183"/>
      <c r="AN132" s="103"/>
      <c r="AO132" s="103"/>
      <c r="AP132" s="103"/>
      <c r="AQ132" s="182"/>
      <c r="AR132" s="103"/>
      <c r="AS132" s="103"/>
      <c r="AT132" s="205"/>
      <c r="AU132" s="17"/>
      <c r="AV132" s="17"/>
      <c r="AW132" s="17"/>
      <c r="AX132" s="17"/>
      <c r="AY132" s="17"/>
    </row>
    <row r="133" spans="9:54" s="16" customFormat="1">
      <c r="I133" s="150"/>
      <c r="J133" s="105"/>
      <c r="R133" s="17"/>
      <c r="S133" s="182"/>
      <c r="T133" s="182"/>
      <c r="U133" s="182"/>
      <c r="V133" s="103"/>
      <c r="W133" s="103"/>
      <c r="X133" s="103"/>
      <c r="Y133" s="103"/>
      <c r="Z133" s="103"/>
      <c r="AA133" s="103"/>
      <c r="AB133" s="103"/>
      <c r="AC133" s="103"/>
      <c r="AD133" s="103"/>
      <c r="AE133" s="103"/>
      <c r="AF133" s="103"/>
      <c r="AG133" s="103"/>
      <c r="AH133" s="103"/>
      <c r="AI133" s="103"/>
      <c r="AJ133" s="183"/>
      <c r="AK133" s="183"/>
      <c r="AL133" s="103"/>
      <c r="AM133" s="183"/>
      <c r="AN133" s="103"/>
      <c r="AO133" s="103"/>
      <c r="AP133" s="103"/>
      <c r="AQ133" s="182"/>
      <c r="AR133" s="103"/>
      <c r="AS133" s="103"/>
      <c r="AT133" s="205"/>
      <c r="AU133" s="17"/>
      <c r="AV133" s="17"/>
      <c r="AW133" s="17"/>
      <c r="AX133" s="17"/>
      <c r="AY133" s="17"/>
    </row>
    <row r="134" spans="9:54" s="16" customFormat="1">
      <c r="I134" s="150"/>
      <c r="J134" s="105"/>
      <c r="R134" s="17"/>
      <c r="S134" s="182"/>
      <c r="T134" s="182"/>
      <c r="U134" s="182"/>
      <c r="V134" s="103"/>
      <c r="W134" s="103"/>
      <c r="X134" s="103"/>
      <c r="Y134" s="103"/>
      <c r="Z134" s="103"/>
      <c r="AA134" s="103"/>
      <c r="AB134" s="103"/>
      <c r="AC134" s="103"/>
      <c r="AD134" s="103"/>
      <c r="AE134" s="103"/>
      <c r="AF134" s="103"/>
      <c r="AG134" s="103"/>
      <c r="AH134" s="103"/>
      <c r="AI134" s="103"/>
      <c r="AJ134" s="183"/>
      <c r="AK134" s="183"/>
      <c r="AL134" s="103"/>
      <c r="AM134" s="183"/>
      <c r="AN134" s="103"/>
      <c r="AO134" s="103"/>
      <c r="AP134" s="103"/>
      <c r="AQ134" s="182"/>
      <c r="AR134" s="103"/>
      <c r="AS134" s="103"/>
      <c r="AT134" s="205"/>
      <c r="AU134" s="17"/>
      <c r="AV134" s="17"/>
      <c r="AW134" s="17"/>
      <c r="AX134" s="17"/>
      <c r="AY134" s="17"/>
    </row>
    <row r="135" spans="9:54" s="16" customFormat="1">
      <c r="I135" s="150"/>
      <c r="J135" s="105"/>
      <c r="R135" s="17"/>
      <c r="S135" s="182"/>
      <c r="T135" s="182"/>
      <c r="U135" s="182"/>
      <c r="V135" s="103"/>
      <c r="W135" s="103"/>
      <c r="X135" s="103"/>
      <c r="Y135" s="103"/>
      <c r="Z135" s="103"/>
      <c r="AA135" s="103"/>
      <c r="AB135" s="103"/>
      <c r="AC135" s="103"/>
      <c r="AD135" s="103"/>
      <c r="AE135" s="103"/>
      <c r="AF135" s="103"/>
      <c r="AG135" s="103"/>
      <c r="AH135" s="103"/>
      <c r="AI135" s="103"/>
      <c r="AJ135" s="183"/>
      <c r="AK135" s="183"/>
      <c r="AL135" s="103"/>
      <c r="AM135" s="183"/>
      <c r="AN135" s="103"/>
      <c r="AO135" s="103"/>
      <c r="AP135" s="103"/>
      <c r="AQ135" s="182"/>
      <c r="AR135" s="103"/>
      <c r="AS135" s="103"/>
      <c r="AT135" s="205"/>
      <c r="AU135" s="17"/>
      <c r="AV135" s="17"/>
      <c r="AW135" s="17"/>
      <c r="AX135" s="17"/>
      <c r="AY135" s="17"/>
    </row>
    <row r="136" spans="9:54" s="16" customFormat="1">
      <c r="I136" s="150"/>
      <c r="J136" s="105"/>
      <c r="R136" s="17"/>
      <c r="S136" s="182"/>
      <c r="T136" s="182"/>
      <c r="U136" s="182"/>
      <c r="V136" s="103"/>
      <c r="W136" s="103"/>
      <c r="X136" s="103"/>
      <c r="Y136" s="103"/>
      <c r="Z136" s="103"/>
      <c r="AA136" s="103"/>
      <c r="AB136" s="103"/>
      <c r="AC136" s="103"/>
      <c r="AD136" s="103"/>
      <c r="AE136" s="103"/>
      <c r="AF136" s="103"/>
      <c r="AG136" s="103"/>
      <c r="AH136" s="103"/>
      <c r="AI136" s="103"/>
      <c r="AJ136" s="183"/>
      <c r="AK136" s="183"/>
      <c r="AL136" s="103"/>
      <c r="AM136" s="183"/>
      <c r="AN136" s="103"/>
      <c r="AO136" s="103"/>
      <c r="AP136" s="103"/>
      <c r="AQ136" s="182"/>
      <c r="AR136" s="103"/>
      <c r="AS136" s="103"/>
      <c r="AT136" s="205"/>
      <c r="AU136" s="17"/>
      <c r="AV136" s="17"/>
      <c r="AW136" s="17"/>
      <c r="AX136" s="17"/>
      <c r="AY136" s="17"/>
    </row>
    <row r="137" spans="9:54" s="16" customFormat="1">
      <c r="I137" s="150"/>
      <c r="J137" s="105"/>
      <c r="R137" s="17"/>
      <c r="S137" s="182"/>
      <c r="T137" s="182"/>
      <c r="U137" s="182"/>
      <c r="V137" s="103"/>
      <c r="W137" s="103"/>
      <c r="X137" s="103"/>
      <c r="Y137" s="103"/>
      <c r="Z137" s="103"/>
      <c r="AA137" s="103"/>
      <c r="AB137" s="103"/>
      <c r="AC137" s="103"/>
      <c r="AD137" s="103"/>
      <c r="AE137" s="103"/>
      <c r="AF137" s="103"/>
      <c r="AG137" s="103"/>
      <c r="AH137" s="103"/>
      <c r="AI137" s="103"/>
      <c r="AJ137" s="183"/>
      <c r="AK137" s="183"/>
      <c r="AL137" s="103"/>
      <c r="AM137" s="183"/>
      <c r="AN137" s="103"/>
      <c r="AO137" s="103"/>
      <c r="AP137" s="103"/>
      <c r="AQ137" s="182"/>
      <c r="AR137" s="103"/>
      <c r="AS137" s="103"/>
      <c r="AT137" s="205"/>
      <c r="AU137" s="17"/>
      <c r="AV137" s="17"/>
      <c r="AW137" s="17"/>
      <c r="AX137" s="17"/>
      <c r="AY137" s="17"/>
    </row>
    <row r="138" spans="9:54" s="16" customFormat="1">
      <c r="I138" s="150"/>
      <c r="J138" s="105"/>
      <c r="R138" s="17"/>
      <c r="S138" s="182"/>
      <c r="T138" s="182"/>
      <c r="U138" s="182"/>
      <c r="V138" s="103"/>
      <c r="W138" s="103"/>
      <c r="X138" s="103"/>
      <c r="Y138" s="103"/>
      <c r="Z138" s="103"/>
      <c r="AA138" s="103"/>
      <c r="AB138" s="103"/>
      <c r="AC138" s="103"/>
      <c r="AD138" s="103"/>
      <c r="AE138" s="103"/>
      <c r="AF138" s="103"/>
      <c r="AG138" s="103"/>
      <c r="AH138" s="103"/>
      <c r="AI138" s="103"/>
      <c r="AJ138" s="183"/>
      <c r="AK138" s="183"/>
      <c r="AL138" s="103"/>
      <c r="AM138" s="183"/>
      <c r="AN138" s="103"/>
      <c r="AO138" s="103"/>
      <c r="AP138" s="103"/>
      <c r="AQ138" s="182"/>
      <c r="AR138" s="103"/>
      <c r="AS138" s="103"/>
      <c r="AT138" s="205"/>
      <c r="AU138" s="17"/>
      <c r="AV138" s="17"/>
      <c r="AW138" s="17"/>
      <c r="AX138" s="17"/>
      <c r="AY138" s="17"/>
    </row>
    <row r="139" spans="9:54" s="16" customFormat="1">
      <c r="I139" s="150"/>
      <c r="J139" s="105"/>
      <c r="R139" s="17"/>
      <c r="S139" s="182"/>
      <c r="T139" s="182"/>
      <c r="U139" s="182"/>
      <c r="V139" s="103"/>
      <c r="W139" s="103"/>
      <c r="X139" s="103"/>
      <c r="Y139" s="103"/>
      <c r="Z139" s="103"/>
      <c r="AA139" s="103"/>
      <c r="AB139" s="103"/>
      <c r="AC139" s="103"/>
      <c r="AD139" s="103"/>
      <c r="AE139" s="103"/>
      <c r="AF139" s="103"/>
      <c r="AG139" s="103"/>
      <c r="AH139" s="103"/>
      <c r="AI139" s="103"/>
      <c r="AJ139" s="183"/>
      <c r="AK139" s="183"/>
      <c r="AL139" s="103"/>
      <c r="AM139" s="183"/>
      <c r="AN139" s="103"/>
      <c r="AO139" s="103"/>
      <c r="AP139" s="103"/>
      <c r="AQ139" s="182"/>
      <c r="AR139" s="103"/>
      <c r="AS139" s="103"/>
      <c r="AT139" s="205"/>
      <c r="AU139" s="17"/>
      <c r="AV139" s="17"/>
      <c r="AW139" s="17"/>
      <c r="AX139" s="17"/>
      <c r="AY139" s="17"/>
    </row>
    <row r="140" spans="9:54" s="16" customFormat="1">
      <c r="I140" s="150"/>
      <c r="J140" s="105"/>
      <c r="R140" s="17"/>
      <c r="S140" s="182"/>
      <c r="T140" s="182"/>
      <c r="U140" s="182"/>
      <c r="V140" s="103"/>
      <c r="W140" s="103"/>
      <c r="X140" s="103"/>
      <c r="Y140" s="103"/>
      <c r="Z140" s="103"/>
      <c r="AA140" s="103"/>
      <c r="AB140" s="103"/>
      <c r="AC140" s="103"/>
      <c r="AD140" s="103"/>
      <c r="AE140" s="103"/>
      <c r="AF140" s="103"/>
      <c r="AG140" s="103"/>
      <c r="AH140" s="103"/>
      <c r="AI140" s="103"/>
      <c r="AJ140" s="183"/>
      <c r="AK140" s="183"/>
      <c r="AL140" s="103"/>
      <c r="AM140" s="183"/>
      <c r="AN140" s="103"/>
      <c r="AO140" s="103"/>
      <c r="AP140" s="103"/>
      <c r="AQ140" s="182"/>
      <c r="AR140" s="103"/>
      <c r="AS140" s="103"/>
      <c r="AT140" s="205"/>
      <c r="AU140" s="17"/>
      <c r="AV140" s="17"/>
      <c r="AW140" s="17"/>
      <c r="AX140" s="17"/>
      <c r="AY140" s="17"/>
    </row>
    <row r="141" spans="9:54" s="16" customFormat="1">
      <c r="I141" s="150"/>
      <c r="J141" s="105"/>
      <c r="R141" s="17"/>
      <c r="S141" s="182"/>
      <c r="T141" s="182"/>
      <c r="U141" s="182"/>
      <c r="V141" s="103"/>
      <c r="W141" s="103"/>
      <c r="X141" s="103"/>
      <c r="Y141" s="103"/>
      <c r="Z141" s="103"/>
      <c r="AA141" s="103"/>
      <c r="AB141" s="103"/>
      <c r="AC141" s="103"/>
      <c r="AD141" s="103"/>
      <c r="AE141" s="103"/>
      <c r="AF141" s="103"/>
      <c r="AG141" s="103"/>
      <c r="AH141" s="103"/>
      <c r="AI141" s="103"/>
      <c r="AJ141" s="183"/>
      <c r="AK141" s="183"/>
      <c r="AL141" s="103"/>
      <c r="AM141" s="183"/>
      <c r="AN141" s="103"/>
      <c r="AO141" s="103"/>
      <c r="AP141" s="103"/>
      <c r="AQ141" s="182"/>
      <c r="AR141" s="103"/>
      <c r="AS141" s="103"/>
      <c r="AT141" s="205"/>
      <c r="AU141" s="17"/>
      <c r="AV141" s="17"/>
      <c r="AW141" s="17"/>
      <c r="AX141" s="17"/>
      <c r="AY141" s="17"/>
    </row>
    <row r="142" spans="9:54" s="16" customFormat="1">
      <c r="I142" s="150"/>
      <c r="J142" s="105"/>
      <c r="R142" s="17"/>
      <c r="S142" s="182"/>
      <c r="T142" s="182"/>
      <c r="U142" s="182"/>
      <c r="V142" s="103"/>
      <c r="W142" s="103"/>
      <c r="X142" s="103"/>
      <c r="Y142" s="103"/>
      <c r="Z142" s="103"/>
      <c r="AA142" s="103"/>
      <c r="AB142" s="103"/>
      <c r="AC142" s="103"/>
      <c r="AD142" s="103"/>
      <c r="AE142" s="103"/>
      <c r="AF142" s="103"/>
      <c r="AG142" s="103"/>
      <c r="AH142" s="103"/>
      <c r="AI142" s="103"/>
      <c r="AJ142" s="183"/>
      <c r="AK142" s="183"/>
      <c r="AL142" s="103"/>
      <c r="AM142" s="183"/>
      <c r="AN142" s="103"/>
      <c r="AO142" s="103"/>
      <c r="AP142" s="103"/>
      <c r="AQ142" s="182"/>
      <c r="AR142" s="103"/>
      <c r="AS142" s="103"/>
      <c r="AT142" s="205"/>
      <c r="AU142" s="17"/>
      <c r="AV142" s="17"/>
      <c r="AW142" s="17"/>
      <c r="AX142" s="17"/>
      <c r="AY142" s="17"/>
    </row>
    <row r="143" spans="9:54" s="16" customFormat="1">
      <c r="I143" s="150"/>
      <c r="J143" s="105"/>
      <c r="R143" s="17"/>
      <c r="S143" s="182"/>
      <c r="T143" s="182"/>
      <c r="U143" s="182"/>
      <c r="V143" s="103"/>
      <c r="W143" s="103"/>
      <c r="X143" s="103"/>
      <c r="Y143" s="103"/>
      <c r="Z143" s="103"/>
      <c r="AA143" s="103"/>
      <c r="AB143" s="103"/>
      <c r="AC143" s="103"/>
      <c r="AD143" s="103"/>
      <c r="AE143" s="103"/>
      <c r="AF143" s="103"/>
      <c r="AG143" s="103"/>
      <c r="AH143" s="103"/>
      <c r="AI143" s="103"/>
      <c r="AJ143" s="183"/>
      <c r="AK143" s="183"/>
      <c r="AL143" s="103"/>
      <c r="AM143" s="183"/>
      <c r="AN143" s="103"/>
      <c r="AO143" s="103"/>
      <c r="AP143" s="103"/>
      <c r="AQ143" s="182"/>
      <c r="AR143" s="103"/>
      <c r="AS143" s="103"/>
      <c r="AT143" s="205"/>
      <c r="AU143" s="17"/>
      <c r="AV143" s="17"/>
      <c r="AW143" s="17"/>
      <c r="AX143" s="17"/>
      <c r="AY143" s="17"/>
    </row>
    <row r="144" spans="9:54" s="16" customFormat="1">
      <c r="I144" s="150"/>
      <c r="J144" s="105"/>
      <c r="R144" s="17"/>
      <c r="S144" s="182"/>
      <c r="T144" s="182"/>
      <c r="U144" s="182"/>
      <c r="V144" s="103"/>
      <c r="W144" s="103"/>
      <c r="X144" s="103"/>
      <c r="Y144" s="103"/>
      <c r="Z144" s="103"/>
      <c r="AA144" s="103"/>
      <c r="AB144" s="103"/>
      <c r="AC144" s="103"/>
      <c r="AD144" s="103"/>
      <c r="AE144" s="103"/>
      <c r="AF144" s="103"/>
      <c r="AG144" s="103"/>
      <c r="AH144" s="103"/>
      <c r="AI144" s="103"/>
      <c r="AJ144" s="183"/>
      <c r="AK144" s="183"/>
      <c r="AL144" s="103"/>
      <c r="AM144" s="183"/>
      <c r="AN144" s="103"/>
      <c r="AO144" s="103"/>
      <c r="AP144" s="103"/>
      <c r="AQ144" s="182"/>
      <c r="AR144" s="103"/>
      <c r="AS144" s="103"/>
      <c r="AT144" s="205"/>
      <c r="AU144" s="17"/>
      <c r="AV144" s="17"/>
      <c r="AW144" s="17"/>
      <c r="AX144" s="17"/>
      <c r="AY144" s="17"/>
    </row>
    <row r="145" spans="9:51" s="16" customFormat="1">
      <c r="I145" s="150"/>
      <c r="J145" s="105"/>
      <c r="R145" s="17"/>
      <c r="S145" s="182"/>
      <c r="T145" s="182"/>
      <c r="U145" s="182"/>
      <c r="V145" s="103"/>
      <c r="W145" s="103"/>
      <c r="X145" s="103"/>
      <c r="Y145" s="103"/>
      <c r="Z145" s="103"/>
      <c r="AA145" s="103"/>
      <c r="AB145" s="103"/>
      <c r="AC145" s="103"/>
      <c r="AD145" s="103"/>
      <c r="AE145" s="103"/>
      <c r="AF145" s="103"/>
      <c r="AG145" s="103"/>
      <c r="AH145" s="103"/>
      <c r="AI145" s="103"/>
      <c r="AJ145" s="183"/>
      <c r="AK145" s="183"/>
      <c r="AL145" s="103"/>
      <c r="AM145" s="183"/>
      <c r="AN145" s="103"/>
      <c r="AO145" s="103"/>
      <c r="AP145" s="103"/>
      <c r="AQ145" s="182"/>
      <c r="AR145" s="103"/>
      <c r="AS145" s="103"/>
      <c r="AT145" s="205"/>
      <c r="AU145" s="17"/>
      <c r="AV145" s="17"/>
      <c r="AW145" s="17"/>
      <c r="AX145" s="17"/>
      <c r="AY145" s="17"/>
    </row>
    <row r="146" spans="9:51" s="16" customFormat="1">
      <c r="I146" s="150"/>
      <c r="J146" s="105"/>
      <c r="R146" s="17"/>
      <c r="S146" s="182"/>
      <c r="T146" s="182"/>
      <c r="U146" s="182"/>
      <c r="V146" s="103"/>
      <c r="W146" s="103"/>
      <c r="X146" s="103"/>
      <c r="Y146" s="103"/>
      <c r="Z146" s="103"/>
      <c r="AA146" s="103"/>
      <c r="AB146" s="103"/>
      <c r="AC146" s="103"/>
      <c r="AD146" s="103"/>
      <c r="AE146" s="103"/>
      <c r="AF146" s="103"/>
      <c r="AG146" s="103"/>
      <c r="AH146" s="103"/>
      <c r="AI146" s="103"/>
      <c r="AJ146" s="183"/>
      <c r="AK146" s="183"/>
      <c r="AL146" s="103"/>
      <c r="AM146" s="183"/>
      <c r="AN146" s="103"/>
      <c r="AO146" s="103"/>
      <c r="AP146" s="103"/>
      <c r="AQ146" s="182"/>
      <c r="AR146" s="103"/>
      <c r="AS146" s="103"/>
      <c r="AT146" s="205"/>
      <c r="AU146" s="17"/>
      <c r="AV146" s="17"/>
      <c r="AW146" s="17"/>
      <c r="AX146" s="17"/>
      <c r="AY146" s="17"/>
    </row>
    <row r="147" spans="9:51" s="16" customFormat="1">
      <c r="I147" s="150"/>
      <c r="J147" s="105"/>
      <c r="R147" s="17"/>
      <c r="S147" s="182"/>
      <c r="T147" s="182"/>
      <c r="U147" s="182"/>
      <c r="V147" s="103"/>
      <c r="W147" s="103"/>
      <c r="X147" s="103"/>
      <c r="Y147" s="103"/>
      <c r="Z147" s="103"/>
      <c r="AA147" s="103"/>
      <c r="AB147" s="103"/>
      <c r="AC147" s="103"/>
      <c r="AD147" s="103"/>
      <c r="AE147" s="103"/>
      <c r="AF147" s="103"/>
      <c r="AG147" s="103"/>
      <c r="AH147" s="103"/>
      <c r="AI147" s="103"/>
      <c r="AJ147" s="183"/>
      <c r="AK147" s="183"/>
      <c r="AL147" s="103"/>
      <c r="AM147" s="183"/>
      <c r="AN147" s="103"/>
      <c r="AO147" s="103"/>
      <c r="AP147" s="103"/>
      <c r="AQ147" s="182"/>
      <c r="AR147" s="103"/>
      <c r="AS147" s="103"/>
      <c r="AT147" s="205"/>
      <c r="AU147" s="17"/>
      <c r="AV147" s="17"/>
      <c r="AW147" s="17"/>
      <c r="AX147" s="17"/>
      <c r="AY147" s="17"/>
    </row>
    <row r="148" spans="9:51" s="16" customFormat="1">
      <c r="I148" s="150"/>
      <c r="J148" s="105"/>
      <c r="R148" s="17"/>
      <c r="S148" s="182"/>
      <c r="T148" s="182"/>
      <c r="U148" s="182"/>
      <c r="V148" s="103"/>
      <c r="W148" s="103"/>
      <c r="X148" s="103"/>
      <c r="Y148" s="103"/>
      <c r="Z148" s="103"/>
      <c r="AA148" s="103"/>
      <c r="AB148" s="103"/>
      <c r="AC148" s="103"/>
      <c r="AD148" s="103"/>
      <c r="AE148" s="103"/>
      <c r="AF148" s="103"/>
      <c r="AG148" s="103"/>
      <c r="AH148" s="103"/>
      <c r="AI148" s="103"/>
      <c r="AJ148" s="183"/>
      <c r="AK148" s="183"/>
      <c r="AL148" s="103"/>
      <c r="AM148" s="183"/>
      <c r="AN148" s="103"/>
      <c r="AO148" s="103"/>
      <c r="AP148" s="103"/>
      <c r="AQ148" s="182"/>
      <c r="AR148" s="103"/>
      <c r="AS148" s="103"/>
      <c r="AT148" s="205"/>
      <c r="AU148" s="17"/>
      <c r="AV148" s="17"/>
      <c r="AW148" s="17"/>
      <c r="AX148" s="17"/>
      <c r="AY148" s="17"/>
    </row>
    <row r="149" spans="9:51" s="16" customFormat="1">
      <c r="I149" s="150"/>
      <c r="J149" s="105"/>
      <c r="R149" s="17"/>
      <c r="S149" s="182"/>
      <c r="T149" s="182"/>
      <c r="U149" s="182"/>
      <c r="V149" s="103"/>
      <c r="W149" s="103"/>
      <c r="X149" s="103"/>
      <c r="Y149" s="103"/>
      <c r="Z149" s="103"/>
      <c r="AA149" s="103"/>
      <c r="AB149" s="103"/>
      <c r="AC149" s="103"/>
      <c r="AD149" s="103"/>
      <c r="AE149" s="103"/>
      <c r="AF149" s="103"/>
      <c r="AG149" s="103"/>
      <c r="AH149" s="103"/>
      <c r="AI149" s="103"/>
      <c r="AJ149" s="183"/>
      <c r="AK149" s="183"/>
      <c r="AL149" s="103"/>
      <c r="AM149" s="183"/>
      <c r="AN149" s="103"/>
      <c r="AO149" s="103"/>
      <c r="AP149" s="103"/>
      <c r="AQ149" s="182"/>
      <c r="AR149" s="103"/>
      <c r="AS149" s="103"/>
      <c r="AT149" s="205"/>
      <c r="AU149" s="17"/>
      <c r="AV149" s="17"/>
      <c r="AW149" s="17"/>
      <c r="AX149" s="17"/>
      <c r="AY149" s="17"/>
    </row>
    <row r="150" spans="9:51" s="16" customFormat="1">
      <c r="I150" s="150"/>
      <c r="J150" s="105"/>
      <c r="R150" s="17"/>
      <c r="S150" s="182"/>
      <c r="T150" s="182"/>
      <c r="U150" s="182"/>
      <c r="V150" s="103"/>
      <c r="W150" s="103"/>
      <c r="X150" s="103"/>
      <c r="Y150" s="103"/>
      <c r="Z150" s="103"/>
      <c r="AA150" s="103"/>
      <c r="AB150" s="103"/>
      <c r="AC150" s="103"/>
      <c r="AD150" s="103"/>
      <c r="AE150" s="103"/>
      <c r="AF150" s="103"/>
      <c r="AG150" s="103"/>
      <c r="AH150" s="103"/>
      <c r="AI150" s="103"/>
      <c r="AJ150" s="183"/>
      <c r="AK150" s="183"/>
      <c r="AL150" s="103"/>
      <c r="AM150" s="183"/>
      <c r="AN150" s="103"/>
      <c r="AO150" s="103"/>
      <c r="AP150" s="103"/>
      <c r="AQ150" s="182"/>
      <c r="AR150" s="103"/>
      <c r="AS150" s="103"/>
      <c r="AT150" s="205"/>
      <c r="AU150" s="17"/>
      <c r="AV150" s="17"/>
      <c r="AW150" s="17"/>
      <c r="AX150" s="17"/>
      <c r="AY150" s="17"/>
    </row>
    <row r="151" spans="9:51" s="16" customFormat="1">
      <c r="I151" s="150"/>
      <c r="J151" s="105"/>
      <c r="R151" s="17"/>
      <c r="S151" s="182"/>
      <c r="T151" s="182"/>
      <c r="U151" s="182"/>
      <c r="V151" s="103"/>
      <c r="W151" s="103"/>
      <c r="X151" s="103"/>
      <c r="Y151" s="103"/>
      <c r="Z151" s="103"/>
      <c r="AA151" s="103"/>
      <c r="AB151" s="103"/>
      <c r="AC151" s="103"/>
      <c r="AD151" s="103"/>
      <c r="AE151" s="103"/>
      <c r="AF151" s="103"/>
      <c r="AG151" s="103"/>
      <c r="AH151" s="103"/>
      <c r="AI151" s="103"/>
      <c r="AJ151" s="183"/>
      <c r="AK151" s="183"/>
      <c r="AL151" s="103"/>
      <c r="AM151" s="183"/>
      <c r="AN151" s="103"/>
      <c r="AO151" s="103"/>
      <c r="AP151" s="103"/>
      <c r="AQ151" s="182"/>
      <c r="AR151" s="103"/>
      <c r="AS151" s="103"/>
      <c r="AT151" s="205"/>
      <c r="AU151" s="17"/>
      <c r="AV151" s="17"/>
      <c r="AW151" s="17"/>
      <c r="AX151" s="17"/>
      <c r="AY151" s="17"/>
    </row>
    <row r="152" spans="9:51" s="16" customFormat="1">
      <c r="I152" s="150"/>
      <c r="J152" s="105"/>
      <c r="R152" s="17"/>
      <c r="S152" s="182"/>
      <c r="T152" s="182"/>
      <c r="U152" s="182"/>
      <c r="V152" s="103"/>
      <c r="W152" s="103"/>
      <c r="X152" s="103"/>
      <c r="Y152" s="103"/>
      <c r="Z152" s="103"/>
      <c r="AA152" s="103"/>
      <c r="AB152" s="103"/>
      <c r="AC152" s="103"/>
      <c r="AD152" s="103"/>
      <c r="AE152" s="103"/>
      <c r="AF152" s="103"/>
      <c r="AG152" s="103"/>
      <c r="AH152" s="103"/>
      <c r="AI152" s="103"/>
      <c r="AJ152" s="183"/>
      <c r="AK152" s="183"/>
      <c r="AL152" s="103"/>
      <c r="AM152" s="183"/>
      <c r="AN152" s="103"/>
      <c r="AO152" s="103"/>
      <c r="AP152" s="103"/>
      <c r="AQ152" s="182"/>
      <c r="AR152" s="103"/>
      <c r="AS152" s="103"/>
      <c r="AT152" s="205"/>
      <c r="AU152" s="17"/>
      <c r="AV152" s="17"/>
      <c r="AW152" s="17"/>
      <c r="AX152" s="17"/>
      <c r="AY152" s="17"/>
    </row>
    <row r="153" spans="9:51" s="16" customFormat="1">
      <c r="I153" s="150"/>
      <c r="J153" s="105"/>
      <c r="R153" s="17"/>
      <c r="S153" s="182"/>
      <c r="T153" s="182"/>
      <c r="U153" s="182"/>
      <c r="V153" s="103"/>
      <c r="W153" s="103"/>
      <c r="X153" s="103"/>
      <c r="Y153" s="103"/>
      <c r="Z153" s="103"/>
      <c r="AA153" s="103"/>
      <c r="AB153" s="103"/>
      <c r="AC153" s="103"/>
      <c r="AD153" s="103"/>
      <c r="AE153" s="103"/>
      <c r="AF153" s="103"/>
      <c r="AG153" s="103"/>
      <c r="AH153" s="103"/>
      <c r="AI153" s="103"/>
      <c r="AJ153" s="183"/>
      <c r="AK153" s="183"/>
      <c r="AL153" s="103"/>
      <c r="AM153" s="183"/>
      <c r="AN153" s="103"/>
      <c r="AO153" s="103"/>
      <c r="AP153" s="103"/>
      <c r="AQ153" s="182"/>
      <c r="AR153" s="103"/>
      <c r="AS153" s="103"/>
      <c r="AT153" s="205"/>
      <c r="AU153" s="17"/>
      <c r="AV153" s="17"/>
      <c r="AW153" s="17"/>
      <c r="AX153" s="17"/>
      <c r="AY153" s="17"/>
    </row>
    <row r="154" spans="9:51" s="16" customFormat="1">
      <c r="I154" s="150"/>
      <c r="J154" s="105"/>
      <c r="R154" s="17"/>
      <c r="S154" s="182"/>
      <c r="T154" s="182"/>
      <c r="U154" s="182"/>
      <c r="V154" s="103"/>
      <c r="W154" s="103"/>
      <c r="X154" s="103"/>
      <c r="Y154" s="103"/>
      <c r="Z154" s="103"/>
      <c r="AA154" s="103"/>
      <c r="AB154" s="103"/>
      <c r="AC154" s="103"/>
      <c r="AD154" s="103"/>
      <c r="AE154" s="103"/>
      <c r="AF154" s="103"/>
      <c r="AG154" s="103"/>
      <c r="AH154" s="103"/>
      <c r="AI154" s="103"/>
      <c r="AJ154" s="183"/>
      <c r="AK154" s="183"/>
      <c r="AL154" s="103"/>
      <c r="AM154" s="183"/>
      <c r="AN154" s="103"/>
      <c r="AO154" s="103"/>
      <c r="AP154" s="103"/>
      <c r="AQ154" s="182"/>
      <c r="AR154" s="103"/>
      <c r="AS154" s="103"/>
      <c r="AT154" s="205"/>
      <c r="AU154" s="17"/>
      <c r="AV154" s="17"/>
      <c r="AW154" s="17"/>
      <c r="AX154" s="17"/>
      <c r="AY154" s="17"/>
    </row>
    <row r="155" spans="9:51" s="16" customFormat="1">
      <c r="I155" s="150"/>
      <c r="J155" s="105"/>
      <c r="R155" s="17"/>
      <c r="S155" s="182"/>
      <c r="T155" s="182"/>
      <c r="U155" s="182"/>
      <c r="V155" s="103"/>
      <c r="W155" s="103"/>
      <c r="X155" s="103"/>
      <c r="Y155" s="103"/>
      <c r="Z155" s="103"/>
      <c r="AA155" s="103"/>
      <c r="AB155" s="103"/>
      <c r="AC155" s="103"/>
      <c r="AD155" s="103"/>
      <c r="AE155" s="103"/>
      <c r="AF155" s="103"/>
      <c r="AG155" s="103"/>
      <c r="AH155" s="103"/>
      <c r="AI155" s="103"/>
      <c r="AJ155" s="183"/>
      <c r="AK155" s="183"/>
      <c r="AL155" s="103"/>
      <c r="AM155" s="183"/>
      <c r="AN155" s="103"/>
      <c r="AO155" s="103"/>
      <c r="AP155" s="103"/>
      <c r="AQ155" s="182"/>
      <c r="AR155" s="103"/>
      <c r="AS155" s="103"/>
      <c r="AT155" s="205"/>
      <c r="AU155" s="17"/>
      <c r="AV155" s="17"/>
      <c r="AW155" s="17"/>
      <c r="AX155" s="17"/>
      <c r="AY155" s="17"/>
    </row>
    <row r="156" spans="9:51" s="16" customFormat="1">
      <c r="I156" s="150"/>
      <c r="J156" s="105"/>
      <c r="R156" s="17"/>
      <c r="S156" s="182"/>
      <c r="T156" s="182"/>
      <c r="U156" s="182"/>
      <c r="V156" s="103"/>
      <c r="W156" s="103"/>
      <c r="X156" s="103"/>
      <c r="Y156" s="103"/>
      <c r="Z156" s="103"/>
      <c r="AA156" s="103"/>
      <c r="AB156" s="103"/>
      <c r="AC156" s="103"/>
      <c r="AD156" s="103"/>
      <c r="AE156" s="103"/>
      <c r="AF156" s="103"/>
      <c r="AG156" s="103"/>
      <c r="AH156" s="103"/>
      <c r="AI156" s="103"/>
      <c r="AJ156" s="183"/>
      <c r="AK156" s="183"/>
      <c r="AL156" s="103"/>
      <c r="AM156" s="183"/>
      <c r="AN156" s="103"/>
      <c r="AO156" s="103"/>
      <c r="AP156" s="103"/>
      <c r="AQ156" s="182"/>
      <c r="AR156" s="103"/>
      <c r="AS156" s="103"/>
      <c r="AT156" s="205"/>
      <c r="AU156" s="17"/>
      <c r="AV156" s="17"/>
      <c r="AW156" s="17"/>
      <c r="AX156" s="17"/>
      <c r="AY156" s="17"/>
    </row>
    <row r="157" spans="9:51" s="16" customFormat="1">
      <c r="I157" s="150"/>
      <c r="J157" s="105"/>
      <c r="R157" s="17"/>
      <c r="S157" s="182"/>
      <c r="T157" s="182"/>
      <c r="U157" s="182"/>
      <c r="V157" s="103"/>
      <c r="W157" s="103"/>
      <c r="X157" s="103"/>
      <c r="Y157" s="103"/>
      <c r="Z157" s="103"/>
      <c r="AA157" s="103"/>
      <c r="AB157" s="103"/>
      <c r="AC157" s="103"/>
      <c r="AD157" s="103"/>
      <c r="AE157" s="103"/>
      <c r="AF157" s="103"/>
      <c r="AG157" s="103"/>
      <c r="AH157" s="103"/>
      <c r="AI157" s="103"/>
      <c r="AJ157" s="183"/>
      <c r="AK157" s="183"/>
      <c r="AL157" s="103"/>
      <c r="AM157" s="183"/>
      <c r="AN157" s="103"/>
      <c r="AO157" s="103"/>
      <c r="AP157" s="103"/>
      <c r="AQ157" s="182"/>
      <c r="AR157" s="103"/>
      <c r="AS157" s="103"/>
      <c r="AT157" s="205"/>
      <c r="AU157" s="17"/>
      <c r="AV157" s="17"/>
      <c r="AW157" s="17"/>
      <c r="AX157" s="17"/>
      <c r="AY157" s="17"/>
    </row>
    <row r="158" spans="9:51" s="16" customFormat="1">
      <c r="I158" s="150"/>
      <c r="J158" s="105"/>
      <c r="R158" s="17"/>
      <c r="S158" s="182"/>
      <c r="T158" s="182"/>
      <c r="U158" s="182"/>
      <c r="V158" s="103"/>
      <c r="W158" s="103"/>
      <c r="X158" s="103"/>
      <c r="Y158" s="103"/>
      <c r="Z158" s="103"/>
      <c r="AA158" s="103"/>
      <c r="AB158" s="103"/>
      <c r="AC158" s="103"/>
      <c r="AD158" s="103"/>
      <c r="AE158" s="103"/>
      <c r="AF158" s="103"/>
      <c r="AG158" s="103"/>
      <c r="AH158" s="103"/>
      <c r="AI158" s="103"/>
      <c r="AJ158" s="183"/>
      <c r="AK158" s="183"/>
      <c r="AL158" s="103"/>
      <c r="AM158" s="183"/>
      <c r="AN158" s="103"/>
      <c r="AO158" s="103"/>
      <c r="AP158" s="103"/>
      <c r="AQ158" s="182"/>
      <c r="AR158" s="103"/>
      <c r="AS158" s="103"/>
      <c r="AT158" s="205"/>
      <c r="AU158" s="17"/>
      <c r="AV158" s="17"/>
      <c r="AW158" s="17"/>
      <c r="AX158" s="17"/>
      <c r="AY158" s="17"/>
    </row>
    <row r="159" spans="9:51" s="16" customFormat="1">
      <c r="I159" s="150"/>
      <c r="J159" s="105"/>
      <c r="R159" s="17"/>
      <c r="S159" s="182"/>
      <c r="T159" s="182"/>
      <c r="U159" s="182"/>
      <c r="V159" s="103"/>
      <c r="W159" s="103"/>
      <c r="X159" s="103"/>
      <c r="Y159" s="103"/>
      <c r="Z159" s="103"/>
      <c r="AA159" s="103"/>
      <c r="AB159" s="103"/>
      <c r="AC159" s="103"/>
      <c r="AD159" s="103"/>
      <c r="AE159" s="103"/>
      <c r="AF159" s="103"/>
      <c r="AG159" s="103"/>
      <c r="AH159" s="103"/>
      <c r="AI159" s="103"/>
      <c r="AJ159" s="183"/>
      <c r="AK159" s="183"/>
      <c r="AL159" s="103"/>
      <c r="AM159" s="183"/>
      <c r="AN159" s="103"/>
      <c r="AO159" s="103"/>
      <c r="AP159" s="103"/>
      <c r="AQ159" s="182"/>
      <c r="AR159" s="103"/>
      <c r="AS159" s="103"/>
      <c r="AT159" s="205"/>
      <c r="AU159" s="17"/>
      <c r="AV159" s="17"/>
      <c r="AW159" s="17"/>
      <c r="AX159" s="17"/>
      <c r="AY159" s="17"/>
    </row>
    <row r="160" spans="9:51" s="16" customFormat="1">
      <c r="I160" s="150"/>
      <c r="J160" s="105"/>
      <c r="R160" s="17"/>
      <c r="S160" s="182"/>
      <c r="T160" s="182"/>
      <c r="U160" s="182"/>
      <c r="V160" s="103"/>
      <c r="W160" s="103"/>
      <c r="X160" s="103"/>
      <c r="Y160" s="103"/>
      <c r="Z160" s="103"/>
      <c r="AA160" s="103"/>
      <c r="AB160" s="103"/>
      <c r="AC160" s="103"/>
      <c r="AD160" s="103"/>
      <c r="AE160" s="103"/>
      <c r="AF160" s="103"/>
      <c r="AG160" s="103"/>
      <c r="AH160" s="103"/>
      <c r="AI160" s="103"/>
      <c r="AJ160" s="183"/>
      <c r="AK160" s="183"/>
      <c r="AL160" s="103"/>
      <c r="AM160" s="183"/>
      <c r="AN160" s="103"/>
      <c r="AO160" s="103"/>
      <c r="AP160" s="103"/>
      <c r="AQ160" s="182"/>
      <c r="AR160" s="103"/>
      <c r="AS160" s="103"/>
      <c r="AT160" s="205"/>
      <c r="AU160" s="17"/>
      <c r="AV160" s="17"/>
      <c r="AW160" s="17"/>
      <c r="AX160" s="17"/>
      <c r="AY160" s="17"/>
    </row>
    <row r="161" spans="9:51" s="16" customFormat="1">
      <c r="I161" s="150"/>
      <c r="J161" s="105"/>
      <c r="R161" s="17"/>
      <c r="S161" s="182"/>
      <c r="T161" s="182"/>
      <c r="U161" s="182"/>
      <c r="V161" s="103"/>
      <c r="W161" s="103"/>
      <c r="X161" s="103"/>
      <c r="Y161" s="103"/>
      <c r="Z161" s="103"/>
      <c r="AA161" s="103"/>
      <c r="AB161" s="103"/>
      <c r="AC161" s="103"/>
      <c r="AD161" s="103"/>
      <c r="AE161" s="103"/>
      <c r="AF161" s="103"/>
      <c r="AG161" s="103"/>
      <c r="AH161" s="103"/>
      <c r="AI161" s="103"/>
      <c r="AJ161" s="183"/>
      <c r="AK161" s="183"/>
      <c r="AL161" s="103"/>
      <c r="AM161" s="183"/>
      <c r="AN161" s="103"/>
      <c r="AO161" s="103"/>
      <c r="AP161" s="103"/>
      <c r="AQ161" s="182"/>
      <c r="AR161" s="103"/>
      <c r="AS161" s="103"/>
      <c r="AT161" s="205"/>
      <c r="AU161" s="17"/>
      <c r="AV161" s="17"/>
      <c r="AW161" s="17"/>
      <c r="AX161" s="17"/>
      <c r="AY161" s="17"/>
    </row>
    <row r="162" spans="9:51" s="16" customFormat="1">
      <c r="I162" s="150"/>
      <c r="J162" s="105"/>
      <c r="R162" s="17"/>
      <c r="S162" s="182"/>
      <c r="T162" s="182"/>
      <c r="U162" s="182"/>
      <c r="V162" s="103"/>
      <c r="W162" s="103"/>
      <c r="X162" s="103"/>
      <c r="Y162" s="103"/>
      <c r="Z162" s="103"/>
      <c r="AA162" s="103"/>
      <c r="AB162" s="103"/>
      <c r="AC162" s="103"/>
      <c r="AD162" s="103"/>
      <c r="AE162" s="103"/>
      <c r="AF162" s="103"/>
      <c r="AG162" s="103"/>
      <c r="AH162" s="103"/>
      <c r="AI162" s="103"/>
      <c r="AJ162" s="183"/>
      <c r="AK162" s="183"/>
      <c r="AL162" s="103"/>
      <c r="AM162" s="183"/>
      <c r="AN162" s="103"/>
      <c r="AO162" s="103"/>
      <c r="AP162" s="103"/>
      <c r="AQ162" s="182"/>
      <c r="AR162" s="103"/>
      <c r="AS162" s="103"/>
      <c r="AT162" s="205"/>
      <c r="AU162" s="17"/>
      <c r="AV162" s="17"/>
      <c r="AW162" s="17"/>
      <c r="AX162" s="17"/>
      <c r="AY162" s="17"/>
    </row>
    <row r="163" spans="9:51" s="16" customFormat="1">
      <c r="I163" s="150"/>
      <c r="J163" s="105"/>
      <c r="R163" s="17"/>
      <c r="S163" s="182"/>
      <c r="T163" s="182"/>
      <c r="U163" s="182"/>
      <c r="V163" s="103"/>
      <c r="W163" s="103"/>
      <c r="X163" s="103"/>
      <c r="Y163" s="103"/>
      <c r="Z163" s="103"/>
      <c r="AA163" s="103"/>
      <c r="AB163" s="103"/>
      <c r="AC163" s="103"/>
      <c r="AD163" s="103"/>
      <c r="AE163" s="103"/>
      <c r="AF163" s="103"/>
      <c r="AG163" s="103"/>
      <c r="AH163" s="103"/>
      <c r="AI163" s="103"/>
      <c r="AJ163" s="183"/>
      <c r="AK163" s="183"/>
      <c r="AL163" s="103"/>
      <c r="AM163" s="183"/>
      <c r="AN163" s="103"/>
      <c r="AO163" s="103"/>
      <c r="AP163" s="103"/>
      <c r="AQ163" s="182"/>
      <c r="AR163" s="103"/>
      <c r="AS163" s="103"/>
      <c r="AT163" s="205"/>
      <c r="AU163" s="17"/>
      <c r="AV163" s="17"/>
      <c r="AW163" s="17"/>
      <c r="AX163" s="17"/>
      <c r="AY163" s="17"/>
    </row>
    <row r="164" spans="9:51" s="16" customFormat="1">
      <c r="I164" s="150"/>
      <c r="J164" s="105"/>
      <c r="R164" s="17"/>
      <c r="S164" s="182"/>
      <c r="T164" s="182"/>
      <c r="U164" s="182"/>
      <c r="V164" s="103"/>
      <c r="W164" s="103"/>
      <c r="X164" s="103"/>
      <c r="Y164" s="103"/>
      <c r="Z164" s="103"/>
      <c r="AA164" s="103"/>
      <c r="AB164" s="103"/>
      <c r="AC164" s="103"/>
      <c r="AD164" s="103"/>
      <c r="AE164" s="103"/>
      <c r="AF164" s="103"/>
      <c r="AG164" s="103"/>
      <c r="AH164" s="103"/>
      <c r="AI164" s="103"/>
      <c r="AJ164" s="183"/>
      <c r="AK164" s="183"/>
      <c r="AL164" s="103"/>
      <c r="AM164" s="183"/>
      <c r="AN164" s="103"/>
      <c r="AO164" s="103"/>
      <c r="AP164" s="103"/>
      <c r="AQ164" s="182"/>
      <c r="AR164" s="103"/>
      <c r="AS164" s="103"/>
      <c r="AT164" s="205"/>
      <c r="AU164" s="17"/>
      <c r="AV164" s="17"/>
      <c r="AW164" s="17"/>
      <c r="AX164" s="17"/>
      <c r="AY164" s="17"/>
    </row>
    <row r="165" spans="9:51" s="16" customFormat="1">
      <c r="I165" s="150"/>
      <c r="J165" s="105"/>
      <c r="R165" s="17"/>
      <c r="S165" s="182"/>
      <c r="T165" s="182"/>
      <c r="U165" s="182"/>
      <c r="V165" s="103"/>
      <c r="W165" s="103"/>
      <c r="X165" s="103"/>
      <c r="Y165" s="103"/>
      <c r="Z165" s="103"/>
      <c r="AA165" s="103"/>
      <c r="AB165" s="103"/>
      <c r="AC165" s="103"/>
      <c r="AD165" s="103"/>
      <c r="AE165" s="103"/>
      <c r="AF165" s="103"/>
      <c r="AG165" s="103"/>
      <c r="AH165" s="103"/>
      <c r="AI165" s="103"/>
      <c r="AJ165" s="183"/>
      <c r="AK165" s="183"/>
      <c r="AL165" s="103"/>
      <c r="AM165" s="183"/>
      <c r="AN165" s="103"/>
      <c r="AO165" s="103"/>
      <c r="AP165" s="103"/>
      <c r="AQ165" s="182"/>
      <c r="AR165" s="103"/>
      <c r="AS165" s="103"/>
      <c r="AT165" s="205"/>
      <c r="AU165" s="17"/>
      <c r="AV165" s="17"/>
      <c r="AW165" s="17"/>
      <c r="AX165" s="17"/>
      <c r="AY165" s="17"/>
    </row>
    <row r="166" spans="9:51" s="16" customFormat="1">
      <c r="I166" s="150"/>
      <c r="J166" s="105"/>
      <c r="R166" s="17"/>
      <c r="S166" s="182"/>
      <c r="T166" s="182"/>
      <c r="U166" s="182"/>
      <c r="V166" s="103"/>
      <c r="W166" s="103"/>
      <c r="X166" s="103"/>
      <c r="Y166" s="103"/>
      <c r="Z166" s="103"/>
      <c r="AA166" s="103"/>
      <c r="AB166" s="103"/>
      <c r="AC166" s="103"/>
      <c r="AD166" s="103"/>
      <c r="AE166" s="103"/>
      <c r="AF166" s="103"/>
      <c r="AG166" s="103"/>
      <c r="AH166" s="103"/>
      <c r="AI166" s="103"/>
      <c r="AJ166" s="183"/>
      <c r="AK166" s="183"/>
      <c r="AL166" s="103"/>
      <c r="AM166" s="183"/>
      <c r="AN166" s="103"/>
      <c r="AO166" s="103"/>
      <c r="AP166" s="103"/>
      <c r="AQ166" s="182"/>
      <c r="AR166" s="103"/>
      <c r="AS166" s="103"/>
      <c r="AT166" s="205"/>
      <c r="AU166" s="17"/>
      <c r="AV166" s="17"/>
      <c r="AW166" s="17"/>
      <c r="AX166" s="17"/>
      <c r="AY166" s="17"/>
    </row>
    <row r="167" spans="9:51" s="16" customFormat="1">
      <c r="I167" s="150"/>
      <c r="J167" s="105"/>
      <c r="R167" s="17"/>
      <c r="S167" s="182"/>
      <c r="T167" s="182"/>
      <c r="U167" s="182"/>
      <c r="V167" s="103"/>
      <c r="W167" s="103"/>
      <c r="X167" s="103"/>
      <c r="Y167" s="103"/>
      <c r="Z167" s="103"/>
      <c r="AA167" s="103"/>
      <c r="AB167" s="103"/>
      <c r="AC167" s="103"/>
      <c r="AD167" s="103"/>
      <c r="AE167" s="103"/>
      <c r="AF167" s="103"/>
      <c r="AG167" s="103"/>
      <c r="AH167" s="103"/>
      <c r="AI167" s="103"/>
      <c r="AJ167" s="183"/>
      <c r="AK167" s="183"/>
      <c r="AL167" s="103"/>
      <c r="AM167" s="183"/>
      <c r="AN167" s="103"/>
      <c r="AO167" s="103"/>
      <c r="AP167" s="103"/>
      <c r="AQ167" s="182"/>
      <c r="AR167" s="103"/>
      <c r="AS167" s="103"/>
      <c r="AT167" s="205"/>
      <c r="AU167" s="17"/>
      <c r="AV167" s="17"/>
      <c r="AW167" s="17"/>
      <c r="AX167" s="17"/>
      <c r="AY167" s="17"/>
    </row>
    <row r="168" spans="9:51" s="16" customFormat="1">
      <c r="I168" s="150"/>
      <c r="J168" s="105"/>
      <c r="R168" s="17"/>
      <c r="S168" s="182"/>
      <c r="T168" s="182"/>
      <c r="U168" s="182"/>
      <c r="V168" s="103"/>
      <c r="W168" s="103"/>
      <c r="X168" s="103"/>
      <c r="Y168" s="103"/>
      <c r="Z168" s="103"/>
      <c r="AA168" s="103"/>
      <c r="AB168" s="103"/>
      <c r="AC168" s="103"/>
      <c r="AD168" s="103"/>
      <c r="AE168" s="103"/>
      <c r="AF168" s="103"/>
      <c r="AG168" s="103"/>
      <c r="AH168" s="103"/>
      <c r="AI168" s="103"/>
      <c r="AJ168" s="183"/>
      <c r="AK168" s="183"/>
      <c r="AL168" s="103"/>
      <c r="AM168" s="183"/>
      <c r="AN168" s="103"/>
      <c r="AO168" s="103"/>
      <c r="AP168" s="103"/>
      <c r="AQ168" s="182"/>
      <c r="AR168" s="103"/>
      <c r="AS168" s="103"/>
      <c r="AT168" s="205"/>
      <c r="AU168" s="17"/>
      <c r="AV168" s="17"/>
      <c r="AW168" s="17"/>
      <c r="AX168" s="17"/>
      <c r="AY168" s="17"/>
    </row>
    <row r="169" spans="9:51" s="16" customFormat="1">
      <c r="I169" s="150"/>
      <c r="J169" s="105"/>
      <c r="R169" s="17"/>
      <c r="S169" s="182"/>
      <c r="T169" s="182"/>
      <c r="U169" s="182"/>
      <c r="V169" s="103"/>
      <c r="W169" s="103"/>
      <c r="X169" s="103"/>
      <c r="Y169" s="103"/>
      <c r="Z169" s="103"/>
      <c r="AA169" s="103"/>
      <c r="AB169" s="103"/>
      <c r="AC169" s="103"/>
      <c r="AD169" s="103"/>
      <c r="AE169" s="103"/>
      <c r="AF169" s="103"/>
      <c r="AG169" s="103"/>
      <c r="AH169" s="103"/>
      <c r="AI169" s="103"/>
      <c r="AJ169" s="183"/>
      <c r="AK169" s="183"/>
      <c r="AL169" s="103"/>
      <c r="AM169" s="183"/>
      <c r="AN169" s="103"/>
      <c r="AO169" s="103"/>
      <c r="AP169" s="103"/>
      <c r="AQ169" s="182"/>
      <c r="AR169" s="103"/>
      <c r="AS169" s="103"/>
      <c r="AT169" s="205"/>
      <c r="AU169" s="17"/>
      <c r="AV169" s="17"/>
      <c r="AW169" s="17"/>
      <c r="AX169" s="17"/>
      <c r="AY169" s="17"/>
    </row>
    <row r="170" spans="9:51" s="16" customFormat="1">
      <c r="I170" s="150"/>
      <c r="J170" s="105"/>
      <c r="R170" s="17"/>
      <c r="S170" s="182"/>
      <c r="T170" s="182"/>
      <c r="U170" s="182"/>
      <c r="V170" s="103"/>
      <c r="W170" s="103"/>
      <c r="X170" s="103"/>
      <c r="Y170" s="103"/>
      <c r="Z170" s="103"/>
      <c r="AA170" s="103"/>
      <c r="AB170" s="103"/>
      <c r="AC170" s="103"/>
      <c r="AD170" s="103"/>
      <c r="AE170" s="103"/>
      <c r="AF170" s="103"/>
      <c r="AG170" s="103"/>
      <c r="AH170" s="103"/>
      <c r="AI170" s="103"/>
      <c r="AJ170" s="183"/>
      <c r="AK170" s="183"/>
      <c r="AL170" s="103"/>
      <c r="AM170" s="183"/>
      <c r="AN170" s="103"/>
      <c r="AO170" s="103"/>
      <c r="AP170" s="103"/>
      <c r="AQ170" s="182"/>
      <c r="AR170" s="103"/>
      <c r="AS170" s="103"/>
      <c r="AT170" s="205"/>
      <c r="AU170" s="17"/>
      <c r="AV170" s="17"/>
      <c r="AW170" s="17"/>
      <c r="AX170" s="17"/>
      <c r="AY170" s="17"/>
    </row>
    <row r="171" spans="9:51" s="16" customFormat="1">
      <c r="I171" s="150"/>
      <c r="J171" s="105"/>
      <c r="R171" s="17"/>
      <c r="S171" s="182"/>
      <c r="T171" s="182"/>
      <c r="U171" s="182"/>
      <c r="V171" s="103"/>
      <c r="W171" s="103"/>
      <c r="X171" s="103"/>
      <c r="Y171" s="103"/>
      <c r="Z171" s="103"/>
      <c r="AA171" s="103"/>
      <c r="AB171" s="103"/>
      <c r="AC171" s="103"/>
      <c r="AD171" s="103"/>
      <c r="AE171" s="103"/>
      <c r="AF171" s="103"/>
      <c r="AG171" s="103"/>
      <c r="AH171" s="103"/>
      <c r="AI171" s="103"/>
      <c r="AJ171" s="183"/>
      <c r="AK171" s="183"/>
      <c r="AL171" s="103"/>
      <c r="AM171" s="183"/>
      <c r="AN171" s="103"/>
      <c r="AO171" s="103"/>
      <c r="AP171" s="103"/>
      <c r="AQ171" s="182"/>
      <c r="AR171" s="103"/>
      <c r="AS171" s="103"/>
      <c r="AT171" s="205"/>
      <c r="AU171" s="17"/>
      <c r="AV171" s="17"/>
      <c r="AW171" s="17"/>
      <c r="AX171" s="17"/>
      <c r="AY171" s="17"/>
    </row>
    <row r="172" spans="9:51" s="16" customFormat="1">
      <c r="I172" s="150"/>
      <c r="J172" s="105"/>
      <c r="R172" s="17"/>
      <c r="S172" s="182"/>
      <c r="T172" s="182"/>
      <c r="U172" s="182"/>
      <c r="V172" s="103"/>
      <c r="W172" s="103"/>
      <c r="X172" s="103"/>
      <c r="Y172" s="103"/>
      <c r="Z172" s="103"/>
      <c r="AA172" s="103"/>
      <c r="AB172" s="103"/>
      <c r="AC172" s="103"/>
      <c r="AD172" s="103"/>
      <c r="AE172" s="103"/>
      <c r="AF172" s="103"/>
      <c r="AG172" s="103"/>
      <c r="AH172" s="103"/>
      <c r="AI172" s="103"/>
      <c r="AJ172" s="183"/>
      <c r="AK172" s="183"/>
      <c r="AL172" s="103"/>
      <c r="AM172" s="183"/>
      <c r="AN172" s="103"/>
      <c r="AO172" s="103"/>
      <c r="AP172" s="103"/>
      <c r="AQ172" s="182"/>
      <c r="AR172" s="103"/>
      <c r="AS172" s="103"/>
      <c r="AT172" s="205"/>
      <c r="AU172" s="17"/>
      <c r="AV172" s="17"/>
      <c r="AW172" s="17"/>
      <c r="AX172" s="17"/>
      <c r="AY172" s="17"/>
    </row>
    <row r="173" spans="9:51" s="16" customFormat="1">
      <c r="I173" s="150"/>
      <c r="J173" s="105"/>
      <c r="R173" s="17"/>
      <c r="S173" s="182"/>
      <c r="T173" s="182"/>
      <c r="U173" s="182"/>
      <c r="V173" s="103"/>
      <c r="W173" s="103"/>
      <c r="X173" s="103"/>
      <c r="Y173" s="103"/>
      <c r="Z173" s="103"/>
      <c r="AA173" s="103"/>
      <c r="AB173" s="103"/>
      <c r="AC173" s="103"/>
      <c r="AD173" s="103"/>
      <c r="AE173" s="103"/>
      <c r="AF173" s="103"/>
      <c r="AG173" s="103"/>
      <c r="AH173" s="103"/>
      <c r="AI173" s="103"/>
      <c r="AJ173" s="183"/>
      <c r="AK173" s="183"/>
      <c r="AL173" s="103"/>
      <c r="AM173" s="183"/>
      <c r="AN173" s="103"/>
      <c r="AO173" s="103"/>
      <c r="AP173" s="103"/>
      <c r="AQ173" s="182"/>
      <c r="AR173" s="103"/>
      <c r="AS173" s="103"/>
      <c r="AT173" s="205"/>
      <c r="AU173" s="17"/>
      <c r="AV173" s="17"/>
      <c r="AW173" s="17"/>
      <c r="AX173" s="17"/>
      <c r="AY173" s="17"/>
    </row>
    <row r="174" spans="9:51" s="16" customFormat="1">
      <c r="I174" s="150"/>
      <c r="J174" s="105"/>
      <c r="R174" s="17"/>
      <c r="S174" s="182"/>
      <c r="T174" s="182"/>
      <c r="U174" s="182"/>
      <c r="V174" s="103"/>
      <c r="W174" s="103"/>
      <c r="X174" s="103"/>
      <c r="Y174" s="103"/>
      <c r="Z174" s="103"/>
      <c r="AA174" s="103"/>
      <c r="AB174" s="103"/>
      <c r="AC174" s="103"/>
      <c r="AD174" s="103"/>
      <c r="AE174" s="103"/>
      <c r="AF174" s="103"/>
      <c r="AG174" s="103"/>
      <c r="AH174" s="103"/>
      <c r="AI174" s="103"/>
      <c r="AJ174" s="183"/>
      <c r="AK174" s="183"/>
      <c r="AL174" s="103"/>
      <c r="AM174" s="183"/>
      <c r="AN174" s="103"/>
      <c r="AO174" s="103"/>
      <c r="AP174" s="103"/>
      <c r="AQ174" s="182"/>
      <c r="AR174" s="103"/>
      <c r="AS174" s="103"/>
      <c r="AT174" s="205"/>
      <c r="AU174" s="17"/>
      <c r="AV174" s="17"/>
      <c r="AW174" s="17"/>
      <c r="AX174" s="17"/>
      <c r="AY174" s="17"/>
    </row>
    <row r="175" spans="9:51" s="16" customFormat="1">
      <c r="I175" s="150"/>
      <c r="J175" s="105"/>
      <c r="R175" s="17"/>
      <c r="S175" s="182"/>
      <c r="T175" s="182"/>
      <c r="U175" s="182"/>
      <c r="V175" s="103"/>
      <c r="W175" s="103"/>
      <c r="X175" s="103"/>
      <c r="Y175" s="103"/>
      <c r="Z175" s="103"/>
      <c r="AA175" s="103"/>
      <c r="AB175" s="103"/>
      <c r="AC175" s="103"/>
      <c r="AD175" s="103"/>
      <c r="AE175" s="103"/>
      <c r="AF175" s="103"/>
      <c r="AG175" s="103"/>
      <c r="AH175" s="103"/>
      <c r="AI175" s="103"/>
      <c r="AJ175" s="183"/>
      <c r="AK175" s="183"/>
      <c r="AL175" s="103"/>
      <c r="AM175" s="183"/>
      <c r="AN175" s="103"/>
      <c r="AO175" s="103"/>
      <c r="AP175" s="103"/>
      <c r="AQ175" s="182"/>
      <c r="AR175" s="103"/>
      <c r="AS175" s="103"/>
      <c r="AT175" s="205"/>
      <c r="AU175" s="17"/>
      <c r="AV175" s="17"/>
      <c r="AW175" s="17"/>
      <c r="AX175" s="17"/>
      <c r="AY175" s="17"/>
    </row>
    <row r="176" spans="9:51" s="16" customFormat="1">
      <c r="I176" s="150"/>
      <c r="J176" s="105"/>
      <c r="R176" s="17"/>
      <c r="S176" s="182"/>
      <c r="T176" s="182"/>
      <c r="U176" s="182"/>
      <c r="V176" s="103"/>
      <c r="W176" s="103"/>
      <c r="X176" s="103"/>
      <c r="Y176" s="103"/>
      <c r="Z176" s="103"/>
      <c r="AA176" s="103"/>
      <c r="AB176" s="103"/>
      <c r="AC176" s="103"/>
      <c r="AD176" s="103"/>
      <c r="AE176" s="103"/>
      <c r="AF176" s="103"/>
      <c r="AG176" s="103"/>
      <c r="AH176" s="103"/>
      <c r="AI176" s="103"/>
      <c r="AJ176" s="183"/>
      <c r="AK176" s="183"/>
      <c r="AL176" s="103"/>
      <c r="AM176" s="183"/>
      <c r="AN176" s="103"/>
      <c r="AO176" s="103"/>
      <c r="AP176" s="103"/>
      <c r="AQ176" s="182"/>
      <c r="AR176" s="103"/>
      <c r="AS176" s="103"/>
      <c r="AT176" s="205"/>
      <c r="AU176" s="17"/>
      <c r="AV176" s="17"/>
      <c r="AW176" s="17"/>
      <c r="AX176" s="17"/>
      <c r="AY176" s="17"/>
    </row>
    <row r="177" spans="9:51" s="16" customFormat="1">
      <c r="I177" s="150"/>
      <c r="J177" s="105"/>
      <c r="R177" s="17"/>
      <c r="S177" s="182"/>
      <c r="T177" s="182"/>
      <c r="U177" s="182"/>
      <c r="V177" s="103"/>
      <c r="W177" s="103"/>
      <c r="X177" s="103"/>
      <c r="Y177" s="103"/>
      <c r="Z177" s="103"/>
      <c r="AA177" s="103"/>
      <c r="AB177" s="103"/>
      <c r="AC177" s="103"/>
      <c r="AD177" s="103"/>
      <c r="AE177" s="103"/>
      <c r="AF177" s="103"/>
      <c r="AG177" s="103"/>
      <c r="AH177" s="103"/>
      <c r="AI177" s="103"/>
      <c r="AJ177" s="183"/>
      <c r="AK177" s="183"/>
      <c r="AL177" s="103"/>
      <c r="AM177" s="183"/>
      <c r="AN177" s="103"/>
      <c r="AO177" s="103"/>
      <c r="AP177" s="103"/>
      <c r="AQ177" s="182"/>
      <c r="AR177" s="103"/>
      <c r="AS177" s="103"/>
      <c r="AT177" s="205"/>
      <c r="AU177" s="17"/>
      <c r="AV177" s="17"/>
      <c r="AW177" s="17"/>
      <c r="AX177" s="17"/>
      <c r="AY177" s="17"/>
    </row>
    <row r="178" spans="9:51" s="16" customFormat="1">
      <c r="I178" s="150"/>
      <c r="J178" s="105"/>
      <c r="R178" s="17"/>
      <c r="S178" s="182"/>
      <c r="T178" s="182"/>
      <c r="U178" s="182"/>
      <c r="V178" s="103"/>
      <c r="W178" s="103"/>
      <c r="X178" s="103"/>
      <c r="Y178" s="103"/>
      <c r="Z178" s="103"/>
      <c r="AA178" s="103"/>
      <c r="AB178" s="103"/>
      <c r="AC178" s="103"/>
      <c r="AD178" s="103"/>
      <c r="AE178" s="103"/>
      <c r="AF178" s="103"/>
      <c r="AG178" s="103"/>
      <c r="AH178" s="103"/>
      <c r="AI178" s="103"/>
      <c r="AJ178" s="183"/>
      <c r="AK178" s="183"/>
      <c r="AL178" s="103"/>
      <c r="AM178" s="183"/>
      <c r="AN178" s="103"/>
      <c r="AO178" s="103"/>
      <c r="AP178" s="103"/>
      <c r="AQ178" s="182"/>
      <c r="AR178" s="103"/>
      <c r="AS178" s="103"/>
      <c r="AT178" s="205"/>
      <c r="AU178" s="17"/>
      <c r="AV178" s="17"/>
      <c r="AW178" s="17"/>
      <c r="AX178" s="17"/>
      <c r="AY178" s="17"/>
    </row>
    <row r="179" spans="9:51" s="16" customFormat="1">
      <c r="I179" s="150"/>
      <c r="J179" s="105"/>
      <c r="R179" s="17"/>
      <c r="S179" s="182"/>
      <c r="T179" s="182"/>
      <c r="U179" s="182"/>
      <c r="V179" s="103"/>
      <c r="W179" s="103"/>
      <c r="X179" s="103"/>
      <c r="Y179" s="103"/>
      <c r="Z179" s="103"/>
      <c r="AA179" s="103"/>
      <c r="AB179" s="103"/>
      <c r="AC179" s="103"/>
      <c r="AD179" s="103"/>
      <c r="AE179" s="103"/>
      <c r="AF179" s="103"/>
      <c r="AG179" s="103"/>
      <c r="AH179" s="103"/>
      <c r="AI179" s="103"/>
      <c r="AJ179" s="183"/>
      <c r="AK179" s="183"/>
      <c r="AL179" s="103"/>
      <c r="AM179" s="183"/>
      <c r="AN179" s="103"/>
      <c r="AO179" s="103"/>
      <c r="AP179" s="103"/>
      <c r="AQ179" s="182"/>
      <c r="AR179" s="103"/>
      <c r="AS179" s="103"/>
      <c r="AT179" s="205"/>
      <c r="AU179" s="17"/>
      <c r="AV179" s="17"/>
      <c r="AW179" s="17"/>
      <c r="AX179" s="17"/>
      <c r="AY179" s="17"/>
    </row>
    <row r="180" spans="9:51" s="16" customFormat="1">
      <c r="I180" s="150"/>
      <c r="J180" s="105"/>
      <c r="R180" s="17"/>
      <c r="S180" s="182"/>
      <c r="T180" s="182"/>
      <c r="U180" s="182"/>
      <c r="V180" s="103"/>
      <c r="W180" s="103"/>
      <c r="X180" s="103"/>
      <c r="Y180" s="103"/>
      <c r="Z180" s="103"/>
      <c r="AA180" s="103"/>
      <c r="AB180" s="103"/>
      <c r="AC180" s="103"/>
      <c r="AD180" s="103"/>
      <c r="AE180" s="103"/>
      <c r="AF180" s="103"/>
      <c r="AG180" s="103"/>
      <c r="AH180" s="103"/>
      <c r="AI180" s="103"/>
      <c r="AJ180" s="183"/>
      <c r="AK180" s="183"/>
      <c r="AL180" s="103"/>
      <c r="AM180" s="183"/>
      <c r="AN180" s="103"/>
      <c r="AO180" s="103"/>
      <c r="AP180" s="103"/>
      <c r="AQ180" s="182"/>
      <c r="AR180" s="103"/>
      <c r="AS180" s="103"/>
      <c r="AT180" s="205"/>
      <c r="AU180" s="17"/>
      <c r="AV180" s="17"/>
      <c r="AW180" s="17"/>
      <c r="AX180" s="17"/>
      <c r="AY180" s="17"/>
    </row>
    <row r="181" spans="9:51" s="16" customFormat="1">
      <c r="I181" s="150"/>
      <c r="J181" s="105"/>
      <c r="R181" s="17"/>
      <c r="S181" s="182"/>
      <c r="T181" s="182"/>
      <c r="U181" s="182"/>
      <c r="V181" s="103"/>
      <c r="W181" s="103"/>
      <c r="X181" s="103"/>
      <c r="Y181" s="103"/>
      <c r="Z181" s="103"/>
      <c r="AA181" s="103"/>
      <c r="AB181" s="103"/>
      <c r="AC181" s="103"/>
      <c r="AD181" s="103"/>
      <c r="AE181" s="103"/>
      <c r="AF181" s="103"/>
      <c r="AG181" s="103"/>
      <c r="AH181" s="103"/>
      <c r="AI181" s="103"/>
      <c r="AJ181" s="183"/>
      <c r="AK181" s="183"/>
      <c r="AL181" s="103"/>
      <c r="AM181" s="183"/>
      <c r="AN181" s="103"/>
      <c r="AO181" s="103"/>
      <c r="AP181" s="103"/>
      <c r="AQ181" s="182"/>
      <c r="AR181" s="103"/>
      <c r="AS181" s="103"/>
      <c r="AT181" s="205"/>
      <c r="AU181" s="17"/>
      <c r="AV181" s="17"/>
      <c r="AW181" s="17"/>
      <c r="AX181" s="17"/>
      <c r="AY181" s="17"/>
    </row>
    <row r="182" spans="9:51" s="16" customFormat="1">
      <c r="I182" s="150"/>
      <c r="J182" s="105"/>
      <c r="R182" s="17"/>
      <c r="S182" s="182"/>
      <c r="T182" s="182"/>
      <c r="U182" s="182"/>
      <c r="V182" s="103"/>
      <c r="W182" s="103"/>
      <c r="X182" s="103"/>
      <c r="Y182" s="103"/>
      <c r="Z182" s="103"/>
      <c r="AA182" s="103"/>
      <c r="AB182" s="103"/>
      <c r="AC182" s="103"/>
      <c r="AD182" s="103"/>
      <c r="AE182" s="103"/>
      <c r="AF182" s="103"/>
      <c r="AG182" s="103"/>
      <c r="AH182" s="103"/>
      <c r="AI182" s="103"/>
      <c r="AJ182" s="183"/>
      <c r="AK182" s="183"/>
      <c r="AL182" s="103"/>
      <c r="AM182" s="183"/>
      <c r="AN182" s="103"/>
      <c r="AO182" s="103"/>
      <c r="AP182" s="103"/>
      <c r="AQ182" s="182"/>
      <c r="AR182" s="103"/>
      <c r="AS182" s="103"/>
      <c r="AT182" s="205"/>
      <c r="AU182" s="17"/>
      <c r="AV182" s="17"/>
      <c r="AW182" s="17"/>
      <c r="AX182" s="17"/>
      <c r="AY182" s="17"/>
    </row>
    <row r="183" spans="9:51" s="16" customFormat="1">
      <c r="I183" s="150"/>
      <c r="J183" s="105"/>
      <c r="R183" s="17"/>
      <c r="S183" s="182"/>
      <c r="T183" s="182"/>
      <c r="U183" s="182"/>
      <c r="V183" s="103"/>
      <c r="W183" s="103"/>
      <c r="X183" s="103"/>
      <c r="Y183" s="103"/>
      <c r="Z183" s="103"/>
      <c r="AA183" s="103"/>
      <c r="AB183" s="103"/>
      <c r="AC183" s="103"/>
      <c r="AD183" s="103"/>
      <c r="AE183" s="103"/>
      <c r="AF183" s="103"/>
      <c r="AG183" s="103"/>
      <c r="AH183" s="103"/>
      <c r="AI183" s="103"/>
      <c r="AJ183" s="183"/>
      <c r="AK183" s="183"/>
      <c r="AL183" s="103"/>
      <c r="AM183" s="183"/>
      <c r="AN183" s="103"/>
      <c r="AO183" s="103"/>
      <c r="AP183" s="103"/>
      <c r="AQ183" s="182"/>
      <c r="AR183" s="103"/>
      <c r="AS183" s="103"/>
      <c r="AT183" s="205"/>
      <c r="AU183" s="17"/>
      <c r="AV183" s="17"/>
      <c r="AW183" s="17"/>
      <c r="AX183" s="17"/>
      <c r="AY183" s="17"/>
    </row>
    <row r="184" spans="9:51" s="16" customFormat="1">
      <c r="I184" s="150"/>
      <c r="J184" s="105"/>
      <c r="R184" s="17"/>
      <c r="S184" s="182"/>
      <c r="T184" s="182"/>
      <c r="U184" s="182"/>
      <c r="V184" s="103"/>
      <c r="W184" s="103"/>
      <c r="X184" s="103"/>
      <c r="Y184" s="103"/>
      <c r="Z184" s="103"/>
      <c r="AA184" s="103"/>
      <c r="AB184" s="103"/>
      <c r="AC184" s="103"/>
      <c r="AD184" s="103"/>
      <c r="AE184" s="103"/>
      <c r="AF184" s="103"/>
      <c r="AG184" s="103"/>
      <c r="AH184" s="103"/>
      <c r="AI184" s="103"/>
      <c r="AJ184" s="183"/>
      <c r="AK184" s="183"/>
      <c r="AL184" s="103"/>
      <c r="AM184" s="183"/>
      <c r="AN184" s="103"/>
      <c r="AO184" s="103"/>
      <c r="AP184" s="103"/>
      <c r="AQ184" s="182"/>
      <c r="AR184" s="103"/>
      <c r="AS184" s="103"/>
      <c r="AT184" s="205"/>
      <c r="AU184" s="17"/>
      <c r="AV184" s="17"/>
      <c r="AW184" s="17"/>
      <c r="AX184" s="17"/>
      <c r="AY184" s="17"/>
    </row>
    <row r="185" spans="9:51" s="16" customFormat="1">
      <c r="I185" s="150"/>
      <c r="J185" s="105"/>
      <c r="R185" s="17"/>
      <c r="S185" s="182"/>
      <c r="T185" s="182"/>
      <c r="U185" s="182"/>
      <c r="V185" s="103"/>
      <c r="W185" s="103"/>
      <c r="X185" s="103"/>
      <c r="Y185" s="103"/>
      <c r="Z185" s="103"/>
      <c r="AA185" s="103"/>
      <c r="AB185" s="103"/>
      <c r="AC185" s="103"/>
      <c r="AD185" s="103"/>
      <c r="AE185" s="103"/>
      <c r="AF185" s="103"/>
      <c r="AG185" s="103"/>
      <c r="AH185" s="103"/>
      <c r="AI185" s="103"/>
      <c r="AJ185" s="183"/>
      <c r="AK185" s="183"/>
      <c r="AL185" s="103"/>
      <c r="AM185" s="183"/>
      <c r="AN185" s="103"/>
      <c r="AO185" s="103"/>
      <c r="AP185" s="103"/>
      <c r="AQ185" s="182"/>
      <c r="AR185" s="103"/>
      <c r="AS185" s="103"/>
      <c r="AT185" s="205"/>
      <c r="AU185" s="17"/>
      <c r="AV185" s="17"/>
      <c r="AW185" s="17"/>
      <c r="AX185" s="17"/>
      <c r="AY185" s="17"/>
    </row>
    <row r="186" spans="9:51" s="16" customFormat="1">
      <c r="I186" s="150"/>
      <c r="J186" s="105"/>
      <c r="R186" s="17"/>
      <c r="S186" s="182"/>
      <c r="T186" s="182"/>
      <c r="U186" s="182"/>
      <c r="V186" s="103"/>
      <c r="W186" s="103"/>
      <c r="X186" s="103"/>
      <c r="Y186" s="103"/>
      <c r="Z186" s="103"/>
      <c r="AA186" s="103"/>
      <c r="AB186" s="103"/>
      <c r="AC186" s="103"/>
      <c r="AD186" s="103"/>
      <c r="AE186" s="103"/>
      <c r="AF186" s="103"/>
      <c r="AG186" s="103"/>
      <c r="AH186" s="103"/>
      <c r="AI186" s="103"/>
      <c r="AJ186" s="183"/>
      <c r="AK186" s="183"/>
      <c r="AL186" s="103"/>
      <c r="AM186" s="183"/>
      <c r="AN186" s="103"/>
      <c r="AO186" s="103"/>
      <c r="AP186" s="103"/>
      <c r="AQ186" s="182"/>
      <c r="AR186" s="103"/>
      <c r="AS186" s="103"/>
      <c r="AT186" s="205"/>
      <c r="AU186" s="17"/>
      <c r="AV186" s="17"/>
      <c r="AW186" s="17"/>
      <c r="AX186" s="17"/>
      <c r="AY186" s="17"/>
    </row>
    <row r="187" spans="9:51" s="16" customFormat="1">
      <c r="I187" s="150"/>
      <c r="J187" s="105"/>
      <c r="R187" s="17"/>
      <c r="S187" s="182"/>
      <c r="T187" s="182"/>
      <c r="U187" s="182"/>
      <c r="V187" s="103"/>
      <c r="W187" s="103"/>
      <c r="X187" s="103"/>
      <c r="Y187" s="103"/>
      <c r="Z187" s="103"/>
      <c r="AA187" s="103"/>
      <c r="AB187" s="103"/>
      <c r="AC187" s="103"/>
      <c r="AD187" s="103"/>
      <c r="AE187" s="103"/>
      <c r="AF187" s="103"/>
      <c r="AG187" s="103"/>
      <c r="AH187" s="103"/>
      <c r="AI187" s="103"/>
      <c r="AJ187" s="183"/>
      <c r="AK187" s="183"/>
      <c r="AL187" s="103"/>
      <c r="AM187" s="183"/>
      <c r="AN187" s="103"/>
      <c r="AO187" s="103"/>
      <c r="AP187" s="103"/>
      <c r="AQ187" s="182"/>
      <c r="AR187" s="103"/>
      <c r="AS187" s="103"/>
      <c r="AT187" s="205"/>
      <c r="AU187" s="17"/>
      <c r="AV187" s="17"/>
      <c r="AW187" s="17"/>
      <c r="AX187" s="17"/>
      <c r="AY187" s="17"/>
    </row>
    <row r="188" spans="9:51" s="16" customFormat="1">
      <c r="I188" s="150"/>
      <c r="J188" s="105"/>
      <c r="R188" s="17"/>
      <c r="S188" s="182"/>
      <c r="T188" s="182"/>
      <c r="U188" s="182"/>
      <c r="V188" s="103"/>
      <c r="W188" s="103"/>
      <c r="X188" s="103"/>
      <c r="Y188" s="103"/>
      <c r="Z188" s="103"/>
      <c r="AA188" s="103"/>
      <c r="AB188" s="103"/>
      <c r="AC188" s="103"/>
      <c r="AD188" s="103"/>
      <c r="AE188" s="103"/>
      <c r="AF188" s="103"/>
      <c r="AG188" s="103"/>
      <c r="AH188" s="103"/>
      <c r="AI188" s="103"/>
      <c r="AJ188" s="183"/>
      <c r="AK188" s="183"/>
      <c r="AL188" s="103"/>
      <c r="AM188" s="183"/>
      <c r="AN188" s="103"/>
      <c r="AO188" s="103"/>
      <c r="AP188" s="103"/>
      <c r="AQ188" s="182"/>
      <c r="AR188" s="103"/>
      <c r="AS188" s="103"/>
      <c r="AT188" s="205"/>
      <c r="AU188" s="17"/>
      <c r="AV188" s="17"/>
      <c r="AW188" s="17"/>
      <c r="AX188" s="17"/>
      <c r="AY188" s="17"/>
    </row>
    <row r="189" spans="9:51" s="16" customFormat="1">
      <c r="I189" s="150"/>
      <c r="J189" s="105"/>
      <c r="R189" s="17"/>
      <c r="S189" s="182"/>
      <c r="T189" s="182"/>
      <c r="U189" s="182"/>
      <c r="V189" s="103"/>
      <c r="W189" s="103"/>
      <c r="X189" s="103"/>
      <c r="Y189" s="103"/>
      <c r="Z189" s="103"/>
      <c r="AA189" s="103"/>
      <c r="AB189" s="103"/>
      <c r="AC189" s="103"/>
      <c r="AD189" s="103"/>
      <c r="AE189" s="103"/>
      <c r="AF189" s="103"/>
      <c r="AG189" s="103"/>
      <c r="AH189" s="103"/>
      <c r="AI189" s="103"/>
      <c r="AJ189" s="183"/>
      <c r="AK189" s="183"/>
      <c r="AL189" s="103"/>
      <c r="AM189" s="183"/>
      <c r="AN189" s="103"/>
      <c r="AO189" s="103"/>
      <c r="AP189" s="103"/>
      <c r="AQ189" s="182"/>
      <c r="AR189" s="103"/>
      <c r="AS189" s="103"/>
      <c r="AT189" s="205"/>
      <c r="AU189" s="17"/>
      <c r="AV189" s="17"/>
      <c r="AW189" s="17"/>
      <c r="AX189" s="17"/>
      <c r="AY189" s="17"/>
    </row>
    <row r="190" spans="9:51" s="16" customFormat="1">
      <c r="I190" s="150"/>
      <c r="J190" s="105"/>
      <c r="R190" s="17"/>
      <c r="S190" s="182"/>
      <c r="T190" s="182"/>
      <c r="U190" s="182"/>
      <c r="V190" s="103"/>
      <c r="W190" s="103"/>
      <c r="X190" s="103"/>
      <c r="Y190" s="103"/>
      <c r="Z190" s="103"/>
      <c r="AA190" s="103"/>
      <c r="AB190" s="103"/>
      <c r="AC190" s="103"/>
      <c r="AD190" s="103"/>
      <c r="AE190" s="103"/>
      <c r="AF190" s="103"/>
      <c r="AG190" s="103"/>
      <c r="AH190" s="103"/>
      <c r="AI190" s="103"/>
      <c r="AJ190" s="183"/>
      <c r="AK190" s="183"/>
      <c r="AL190" s="103"/>
      <c r="AM190" s="183"/>
      <c r="AN190" s="103"/>
      <c r="AO190" s="103"/>
      <c r="AP190" s="103"/>
      <c r="AQ190" s="182"/>
      <c r="AR190" s="103"/>
      <c r="AS190" s="103"/>
      <c r="AT190" s="205"/>
      <c r="AU190" s="17"/>
      <c r="AV190" s="17"/>
      <c r="AW190" s="17"/>
      <c r="AX190" s="17"/>
      <c r="AY190" s="17"/>
    </row>
    <row r="191" spans="9:51" s="16" customFormat="1">
      <c r="I191" s="150"/>
      <c r="J191" s="105"/>
      <c r="R191" s="17"/>
      <c r="S191" s="182"/>
      <c r="T191" s="182"/>
      <c r="U191" s="182"/>
      <c r="V191" s="103"/>
      <c r="W191" s="103"/>
      <c r="X191" s="103"/>
      <c r="Y191" s="103"/>
      <c r="Z191" s="103"/>
      <c r="AA191" s="103"/>
      <c r="AB191" s="103"/>
      <c r="AC191" s="103"/>
      <c r="AD191" s="103"/>
      <c r="AE191" s="103"/>
      <c r="AF191" s="103"/>
      <c r="AG191" s="103"/>
      <c r="AH191" s="103"/>
      <c r="AI191" s="103"/>
      <c r="AJ191" s="183"/>
      <c r="AK191" s="183"/>
      <c r="AL191" s="103"/>
      <c r="AM191" s="183"/>
      <c r="AN191" s="103"/>
      <c r="AO191" s="103"/>
      <c r="AP191" s="103"/>
      <c r="AQ191" s="182"/>
      <c r="AR191" s="103"/>
      <c r="AS191" s="103"/>
      <c r="AT191" s="205"/>
      <c r="AU191" s="17"/>
      <c r="AV191" s="17"/>
      <c r="AW191" s="17"/>
      <c r="AX191" s="17"/>
      <c r="AY191" s="17"/>
    </row>
    <row r="192" spans="9:51" s="16" customFormat="1">
      <c r="I192" s="150"/>
      <c r="J192" s="105"/>
      <c r="R192" s="17"/>
      <c r="S192" s="182"/>
      <c r="T192" s="182"/>
      <c r="U192" s="182"/>
      <c r="V192" s="103"/>
      <c r="W192" s="103"/>
      <c r="X192" s="103"/>
      <c r="Y192" s="103"/>
      <c r="Z192" s="103"/>
      <c r="AA192" s="103"/>
      <c r="AB192" s="103"/>
      <c r="AC192" s="103"/>
      <c r="AD192" s="103"/>
      <c r="AE192" s="103"/>
      <c r="AF192" s="103"/>
      <c r="AG192" s="103"/>
      <c r="AH192" s="103"/>
      <c r="AI192" s="103"/>
      <c r="AJ192" s="183"/>
      <c r="AK192" s="183"/>
      <c r="AL192" s="103"/>
      <c r="AM192" s="183"/>
      <c r="AN192" s="103"/>
      <c r="AO192" s="103"/>
      <c r="AP192" s="103"/>
      <c r="AQ192" s="182"/>
      <c r="AR192" s="103"/>
      <c r="AS192" s="103"/>
      <c r="AT192" s="205"/>
      <c r="AU192" s="17"/>
      <c r="AV192" s="17"/>
      <c r="AW192" s="17"/>
      <c r="AX192" s="17"/>
      <c r="AY192" s="17"/>
    </row>
    <row r="193" spans="9:51" s="16" customFormat="1">
      <c r="I193" s="150"/>
      <c r="J193" s="105"/>
      <c r="R193" s="17"/>
      <c r="S193" s="182"/>
      <c r="T193" s="182"/>
      <c r="U193" s="182"/>
      <c r="V193" s="103"/>
      <c r="W193" s="103"/>
      <c r="X193" s="103"/>
      <c r="Y193" s="103"/>
      <c r="Z193" s="103"/>
      <c r="AA193" s="103"/>
      <c r="AB193" s="103"/>
      <c r="AC193" s="103"/>
      <c r="AD193" s="103"/>
      <c r="AE193" s="103"/>
      <c r="AF193" s="103"/>
      <c r="AG193" s="103"/>
      <c r="AH193" s="103"/>
      <c r="AI193" s="103"/>
      <c r="AJ193" s="183"/>
      <c r="AK193" s="183"/>
      <c r="AL193" s="103"/>
      <c r="AM193" s="183"/>
      <c r="AN193" s="103"/>
      <c r="AO193" s="103"/>
      <c r="AP193" s="103"/>
      <c r="AQ193" s="182"/>
      <c r="AR193" s="103"/>
      <c r="AS193" s="103"/>
      <c r="AT193" s="205"/>
      <c r="AU193" s="17"/>
      <c r="AV193" s="17"/>
      <c r="AW193" s="17"/>
      <c r="AX193" s="17"/>
      <c r="AY193" s="17"/>
    </row>
    <row r="194" spans="9:51" s="16" customFormat="1">
      <c r="I194" s="150"/>
      <c r="J194" s="105"/>
      <c r="R194" s="17"/>
      <c r="S194" s="182"/>
      <c r="T194" s="182"/>
      <c r="U194" s="182"/>
      <c r="V194" s="103"/>
      <c r="W194" s="103"/>
      <c r="X194" s="103"/>
      <c r="Y194" s="103"/>
      <c r="Z194" s="103"/>
      <c r="AA194" s="103"/>
      <c r="AB194" s="103"/>
      <c r="AC194" s="103"/>
      <c r="AD194" s="103"/>
      <c r="AE194" s="103"/>
      <c r="AF194" s="103"/>
      <c r="AG194" s="103"/>
      <c r="AH194" s="103"/>
      <c r="AI194" s="103"/>
      <c r="AJ194" s="183"/>
      <c r="AK194" s="183"/>
      <c r="AL194" s="103"/>
      <c r="AM194" s="183"/>
      <c r="AN194" s="103"/>
      <c r="AO194" s="103"/>
      <c r="AP194" s="103"/>
      <c r="AQ194" s="182"/>
      <c r="AR194" s="103"/>
      <c r="AS194" s="103"/>
      <c r="AT194" s="205"/>
      <c r="AU194" s="17"/>
      <c r="AV194" s="17"/>
      <c r="AW194" s="17"/>
      <c r="AX194" s="17"/>
      <c r="AY194" s="17"/>
    </row>
    <row r="195" spans="9:51" s="16" customFormat="1">
      <c r="I195" s="150"/>
      <c r="J195" s="105"/>
      <c r="R195" s="17"/>
      <c r="S195" s="182"/>
      <c r="T195" s="182"/>
      <c r="U195" s="182"/>
      <c r="V195" s="103"/>
      <c r="W195" s="103"/>
      <c r="X195" s="103"/>
      <c r="Y195" s="103"/>
      <c r="Z195" s="103"/>
      <c r="AA195" s="103"/>
      <c r="AB195" s="103"/>
      <c r="AC195" s="103"/>
      <c r="AD195" s="103"/>
      <c r="AE195" s="103"/>
      <c r="AF195" s="103"/>
      <c r="AG195" s="103"/>
      <c r="AH195" s="103"/>
      <c r="AI195" s="103"/>
      <c r="AJ195" s="183"/>
      <c r="AK195" s="183"/>
      <c r="AL195" s="103"/>
      <c r="AM195" s="183"/>
      <c r="AN195" s="103"/>
      <c r="AO195" s="103"/>
      <c r="AP195" s="103"/>
      <c r="AQ195" s="182"/>
      <c r="AR195" s="103"/>
      <c r="AS195" s="103"/>
      <c r="AT195" s="205"/>
      <c r="AU195" s="17"/>
      <c r="AV195" s="17"/>
      <c r="AW195" s="17"/>
      <c r="AX195" s="17"/>
      <c r="AY195" s="17"/>
    </row>
    <row r="196" spans="9:51" s="16" customFormat="1">
      <c r="I196" s="150"/>
      <c r="J196" s="105"/>
      <c r="R196" s="17"/>
      <c r="S196" s="182"/>
      <c r="T196" s="182"/>
      <c r="U196" s="182"/>
      <c r="V196" s="103"/>
      <c r="W196" s="103"/>
      <c r="X196" s="103"/>
      <c r="Y196" s="103"/>
      <c r="Z196" s="103"/>
      <c r="AA196" s="103"/>
      <c r="AB196" s="103"/>
      <c r="AC196" s="103"/>
      <c r="AD196" s="103"/>
      <c r="AE196" s="103"/>
      <c r="AF196" s="103"/>
      <c r="AG196" s="103"/>
      <c r="AH196" s="103"/>
      <c r="AI196" s="103"/>
      <c r="AJ196" s="183"/>
      <c r="AK196" s="183"/>
      <c r="AL196" s="103"/>
      <c r="AM196" s="183"/>
      <c r="AN196" s="103"/>
      <c r="AO196" s="103"/>
      <c r="AP196" s="103"/>
      <c r="AQ196" s="182"/>
      <c r="AR196" s="103"/>
      <c r="AS196" s="103"/>
      <c r="AT196" s="205"/>
      <c r="AU196" s="17"/>
      <c r="AV196" s="17"/>
      <c r="AW196" s="17"/>
      <c r="AX196" s="17"/>
      <c r="AY196" s="17"/>
    </row>
    <row r="197" spans="9:51" s="16" customFormat="1">
      <c r="I197" s="150"/>
      <c r="J197" s="105"/>
      <c r="R197" s="17"/>
      <c r="S197" s="182"/>
      <c r="T197" s="182"/>
      <c r="U197" s="182"/>
      <c r="V197" s="103"/>
      <c r="W197" s="103"/>
      <c r="X197" s="103"/>
      <c r="Y197" s="103"/>
      <c r="Z197" s="103"/>
      <c r="AA197" s="103"/>
      <c r="AB197" s="103"/>
      <c r="AC197" s="103"/>
      <c r="AD197" s="103"/>
      <c r="AE197" s="103"/>
      <c r="AF197" s="103"/>
      <c r="AG197" s="103"/>
      <c r="AH197" s="103"/>
      <c r="AI197" s="103"/>
      <c r="AJ197" s="183"/>
      <c r="AK197" s="183"/>
      <c r="AL197" s="103"/>
      <c r="AM197" s="183"/>
      <c r="AN197" s="103"/>
      <c r="AO197" s="103"/>
      <c r="AP197" s="103"/>
      <c r="AQ197" s="182"/>
      <c r="AR197" s="103"/>
      <c r="AS197" s="103"/>
      <c r="AT197" s="205"/>
      <c r="AU197" s="17"/>
      <c r="AV197" s="17"/>
      <c r="AW197" s="17"/>
      <c r="AX197" s="17"/>
      <c r="AY197" s="17"/>
    </row>
    <row r="198" spans="9:51" s="16" customFormat="1">
      <c r="I198" s="150"/>
      <c r="J198" s="105"/>
      <c r="R198" s="17"/>
      <c r="S198" s="182"/>
      <c r="T198" s="182"/>
      <c r="U198" s="182"/>
      <c r="V198" s="103"/>
      <c r="W198" s="103"/>
      <c r="X198" s="103"/>
      <c r="Y198" s="103"/>
      <c r="Z198" s="103"/>
      <c r="AA198" s="103"/>
      <c r="AB198" s="103"/>
      <c r="AC198" s="103"/>
      <c r="AD198" s="103"/>
      <c r="AE198" s="103"/>
      <c r="AF198" s="103"/>
      <c r="AG198" s="103"/>
      <c r="AH198" s="103"/>
      <c r="AI198" s="103"/>
      <c r="AJ198" s="183"/>
      <c r="AK198" s="183"/>
      <c r="AL198" s="103"/>
      <c r="AM198" s="183"/>
      <c r="AN198" s="103"/>
      <c r="AO198" s="103"/>
      <c r="AP198" s="103"/>
      <c r="AQ198" s="182"/>
      <c r="AR198" s="103"/>
      <c r="AS198" s="103"/>
      <c r="AT198" s="205"/>
      <c r="AU198" s="17"/>
      <c r="AV198" s="17"/>
      <c r="AW198" s="17"/>
      <c r="AX198" s="17"/>
      <c r="AY198" s="17"/>
    </row>
    <row r="199" spans="9:51" s="16" customFormat="1">
      <c r="I199" s="150"/>
      <c r="J199" s="105"/>
      <c r="R199" s="17"/>
      <c r="S199" s="182"/>
      <c r="T199" s="182"/>
      <c r="U199" s="182"/>
      <c r="V199" s="103"/>
      <c r="W199" s="103"/>
      <c r="X199" s="103"/>
      <c r="Y199" s="103"/>
      <c r="Z199" s="103"/>
      <c r="AA199" s="103"/>
      <c r="AB199" s="103"/>
      <c r="AC199" s="103"/>
      <c r="AD199" s="103"/>
      <c r="AE199" s="103"/>
      <c r="AF199" s="103"/>
      <c r="AG199" s="103"/>
      <c r="AH199" s="103"/>
      <c r="AI199" s="103"/>
      <c r="AJ199" s="183"/>
      <c r="AK199" s="183"/>
      <c r="AL199" s="103"/>
      <c r="AM199" s="183"/>
      <c r="AN199" s="103"/>
      <c r="AO199" s="103"/>
      <c r="AP199" s="103"/>
      <c r="AQ199" s="182"/>
      <c r="AR199" s="103"/>
      <c r="AS199" s="103"/>
      <c r="AT199" s="205"/>
      <c r="AU199" s="17"/>
      <c r="AV199" s="17"/>
      <c r="AW199" s="17"/>
      <c r="AX199" s="17"/>
      <c r="AY199" s="17"/>
    </row>
    <row r="200" spans="9:51" s="16" customFormat="1">
      <c r="I200" s="150"/>
      <c r="J200" s="105"/>
      <c r="R200" s="17"/>
      <c r="S200" s="182"/>
      <c r="T200" s="182"/>
      <c r="U200" s="182"/>
      <c r="V200" s="103"/>
      <c r="W200" s="103"/>
      <c r="X200" s="103"/>
      <c r="Y200" s="103"/>
      <c r="Z200" s="103"/>
      <c r="AA200" s="103"/>
      <c r="AB200" s="103"/>
      <c r="AC200" s="103"/>
      <c r="AD200" s="103"/>
      <c r="AE200" s="103"/>
      <c r="AF200" s="103"/>
      <c r="AG200" s="103"/>
      <c r="AH200" s="103"/>
      <c r="AI200" s="103"/>
      <c r="AJ200" s="183"/>
      <c r="AK200" s="183"/>
      <c r="AL200" s="103"/>
      <c r="AM200" s="183"/>
      <c r="AN200" s="103"/>
      <c r="AO200" s="103"/>
      <c r="AP200" s="103"/>
      <c r="AQ200" s="182"/>
      <c r="AR200" s="103"/>
      <c r="AS200" s="103"/>
      <c r="AT200" s="205"/>
      <c r="AU200" s="17"/>
      <c r="AV200" s="17"/>
      <c r="AW200" s="17"/>
      <c r="AX200" s="17"/>
      <c r="AY200" s="17"/>
    </row>
  </sheetData>
  <sheetProtection algorithmName="SHA-512" hashValue="YuR1+43boqTEyUsi7JPY9qJHUmTsWEOgtHB0bomUpwCO/dxeTEFL3+dz0+bUnlu210MrL7PBaQOJgs6KQzF4wg==" saltValue="EHvm454ha6IgMzqpgRM7iA==" spinCount="100000" sheet="1" objects="1" scenarios="1"/>
  <phoneticPr fontId="3"/>
  <conditionalFormatting sqref="B8:B107">
    <cfRule type="expression" dxfId="6" priority="21">
      <formula>$AN8&gt;0</formula>
    </cfRule>
  </conditionalFormatting>
  <conditionalFormatting sqref="C5:H5 A6:P6 A8:A107">
    <cfRule type="expression" dxfId="5" priority="106">
      <formula>$BB$2=2</formula>
    </cfRule>
  </conditionalFormatting>
  <conditionalFormatting sqref="K9:K107">
    <cfRule type="expression" dxfId="4" priority="2">
      <formula>$AG9&gt;0</formula>
    </cfRule>
  </conditionalFormatting>
  <conditionalFormatting sqref="K8:L8">
    <cfRule type="expression" dxfId="3" priority="20">
      <formula>$AG8&gt;0</formula>
    </cfRule>
  </conditionalFormatting>
  <conditionalFormatting sqref="L9:L19">
    <cfRule type="expression" dxfId="2" priority="5">
      <formula>$AG9&gt;0</formula>
    </cfRule>
  </conditionalFormatting>
  <conditionalFormatting sqref="O8:P107">
    <cfRule type="expression" dxfId="1" priority="199">
      <formula>$N8=$AV$18</formula>
    </cfRule>
  </conditionalFormatting>
  <dataValidations xWindow="877" yWindow="474" count="20">
    <dataValidation type="custom" allowBlank="1" showInputMessage="1" showErrorMessage="1" error="半角英字で入力してください" prompt="半角英字で入力してください" sqref="G8:H107" xr:uid="{00000000-0002-0000-0100-000000000000}">
      <formula1>LEN(G8)=LENB(G8)</formula1>
    </dataValidation>
    <dataValidation type="custom" allowBlank="1" showInputMessage="1" showErrorMessage="1" error="半角で入力してください" prompt="半角で入力してください" sqref="I8:I107" xr:uid="{00000000-0002-0000-0100-000005000000}">
      <formula1>LEN(I8)=LENB(I8)</formula1>
    </dataValidation>
    <dataValidation allowBlank="1" showInputMessage="1" showErrorMessage="1" error="半角で入力してください" sqref="T7:U107 AM7:AM107 AQ7:AQ107 Y7:AG107 Q7:Q107 AJ7:AK107" xr:uid="{00000000-0002-0000-0100-000006000000}"/>
    <dataValidation type="custom" allowBlank="1" showInputMessage="1" showErrorMessage="1" errorTitle="半角入力" error="半角英数字で入力してください。" promptTitle="このセルは自動入力です" prompt="顔写真のファイル名は、氏名(英語)入力後にこのセルに表示されるものにしてください。" sqref="B7:B107" xr:uid="{00000000-0002-0000-0100-000007000000}">
      <formula1>LEN(B7)=LENB(B7)</formula1>
    </dataValidation>
    <dataValidation allowBlank="1" showInputMessage="1" showErrorMessage="1" prompt="日付を西暦で入力してください_x000a_例：○○○○年○月○日" sqref="J8:J107" xr:uid="{00000000-0002-0000-0100-00000C000000}"/>
    <dataValidation type="custom" allowBlank="1" showErrorMessage="1" error="半角で入力してください" prompt="半角で入力してください" sqref="I7" xr:uid="{00000000-0002-0000-0100-00000D000000}">
      <formula1>LEN(I7)=LENB(I7)</formula1>
    </dataValidation>
    <dataValidation type="custom" allowBlank="1" showErrorMessage="1" error="半角英字で入力してください" prompt="半角英字で入力してください" sqref="G7:H7" xr:uid="{00000000-0002-0000-0100-00000E000000}">
      <formula1>LEN(G7)=LENB(G7)</formula1>
    </dataValidation>
    <dataValidation allowBlank="1" showInputMessage="1" showErrorMessage="1" prompt="全角カナで入力してください" sqref="E8:F107" xr:uid="{00000000-0002-0000-0100-000018000000}"/>
    <dataValidation allowBlank="1" showErrorMessage="1" prompt="既にSA資格をお持ちの方は、認証番号を半角英字で入力してください_x000a_例：S2012-12-12345" sqref="K7:L7" xr:uid="{00000000-0002-0000-0100-000008000000}"/>
    <dataValidation allowBlank="1" showInputMessage="1" showErrorMessage="1" prompt="SA（SSA/SA)資格の認証番号を半角英字で入力してください_x000a_例：S2012-12-12345" sqref="L18:L107" xr:uid="{45E01766-2FD4-4BC3-A85D-1A6AF647C307}"/>
    <dataValidation allowBlank="1" showInputMessage="1" showErrorMessage="1" prompt="認証番号を半角英字で入力してください_x000a_例：S2012-12-12345" sqref="L8:L17" xr:uid="{653E1FEF-2690-43D7-8C8C-406E105662CB}"/>
    <dataValidation type="list" allowBlank="1" showErrorMessage="1" prompt="リストから選択してください" sqref="N7" xr:uid="{00000000-0002-0000-0100-000012000000}">
      <formula1>$AV$18:$AV$19</formula1>
    </dataValidation>
    <dataValidation type="list" allowBlank="1" showInputMessage="1" showErrorMessage="1" promptTitle="RSA資格の有無を選択" prompt="ロボットセーフティアセッサ資格の有無を選択してください" sqref="N8:N107" xr:uid="{00000000-0002-0000-0100-000013000000}">
      <formula1>$AV$18:$AV$19</formula1>
    </dataValidation>
    <dataValidation type="list" allowBlank="1" showErrorMessage="1" prompt="リストから選択してください" sqref="P7 M7" xr:uid="{00000000-0002-0000-0100-000014000000}">
      <formula1>$AV$22:$AV$23</formula1>
    </dataValidation>
    <dataValidation type="list" allowBlank="1" showInputMessage="1" showErrorMessage="1" promptTitle="RSA資格の認証カード要否を選択" prompt="ロボットセーフティアセッサ資格の認証カード要否を選択してください。_x000a_" sqref="P8:P107" xr:uid="{00000000-0002-0000-0100-000015000000}">
      <formula1>$AV$22:$AV$23</formula1>
    </dataValidation>
    <dataValidation type="list" allowBlank="1" showInputMessage="1" showErrorMessage="1" promptTitle="SA資格の認証カード要否を選択" prompt="セーフティアセッサ格の認証カード要否を選択してください。" sqref="M8:M107" xr:uid="{00000000-0002-0000-0100-000016000000}">
      <formula1>$AV$22:$AV$23</formula1>
    </dataValidation>
    <dataValidation type="list" allowBlank="1" showInputMessage="1" showErrorMessage="1" promptTitle="RSA資格更新有無を選択" prompt="ロボットセーフティアセッサ資格の更新有無を選択してください_x000a_" sqref="O8:O107" xr:uid="{00000000-0002-0000-0100-000017000000}">
      <formula1>$AW$18:$AW$19</formula1>
    </dataValidation>
    <dataValidation type="list" allowBlank="1" showInputMessage="1" showErrorMessage="1" prompt="保有している資格を選択してください。_x000a_" sqref="K8:K107" xr:uid="{B3FED3D3-CA96-4B12-932F-1C6583D5EAE6}">
      <formula1>$AV$9:$AV$11</formula1>
    </dataValidation>
    <dataValidation type="list" allowBlank="1" showInputMessage="1" showErrorMessage="1" prompt="保有しているセーフティアセッサ資格を選択してください。" sqref="K8:K107" xr:uid="{C1BA33C7-BD53-4D11-80B9-002C8B98CB31}">
      <formula1>$AV$9:$AV$11</formula1>
    </dataValidation>
    <dataValidation type="list" allowBlank="1" sqref="O7" xr:uid="{02806EE6-E46B-41F2-9E95-9D000B1D5A9F}">
      <formula1>$AW$18:$AW$19</formula1>
    </dataValidation>
  </dataValidations>
  <hyperlinks>
    <hyperlink ref="I7" r:id="rId1" xr:uid="{00000000-0004-0000-0100-000000000000}"/>
  </hyperlinks>
  <printOptions horizontalCentered="1"/>
  <pageMargins left="0.23622047244094491" right="0.23622047244094491" top="0.55118110236220474" bottom="0.35433070866141736" header="0.31496062992125984" footer="0.31496062992125984"/>
  <pageSetup paperSize="8" scale="81" fitToHeight="2"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9EBB-BCF5-44CB-823A-7A8D78427DD1}">
  <dimension ref="A1:D31"/>
  <sheetViews>
    <sheetView showGridLines="0" zoomScaleNormal="100" workbookViewId="0"/>
  </sheetViews>
  <sheetFormatPr defaultColWidth="9" defaultRowHeight="15.75"/>
  <cols>
    <col min="1" max="16384" width="9" style="19"/>
  </cols>
  <sheetData>
    <row r="1" spans="1:3" ht="21">
      <c r="A1" s="356" t="s">
        <v>355</v>
      </c>
    </row>
    <row r="2" spans="1:3" ht="6" customHeight="1"/>
    <row r="3" spans="1:3" ht="21">
      <c r="A3" s="365" t="s">
        <v>369</v>
      </c>
    </row>
    <row r="4" spans="1:3" ht="21">
      <c r="A4" s="365" t="s">
        <v>372</v>
      </c>
    </row>
    <row r="6" spans="1:3">
      <c r="B6" s="19" t="s">
        <v>370</v>
      </c>
    </row>
    <row r="7" spans="1:3">
      <c r="B7" s="19" t="s">
        <v>371</v>
      </c>
    </row>
    <row r="10" spans="1:3">
      <c r="B10" s="19" t="s">
        <v>356</v>
      </c>
    </row>
    <row r="11" spans="1:3">
      <c r="C11" s="357" t="s">
        <v>358</v>
      </c>
    </row>
    <row r="12" spans="1:3">
      <c r="C12" s="19" t="s">
        <v>373</v>
      </c>
    </row>
    <row r="13" spans="1:3">
      <c r="C13" s="19" t="s">
        <v>374</v>
      </c>
    </row>
    <row r="15" spans="1:3">
      <c r="B15" s="19" t="s">
        <v>359</v>
      </c>
    </row>
    <row r="16" spans="1:3">
      <c r="C16" s="358" t="s">
        <v>361</v>
      </c>
    </row>
    <row r="17" spans="2:4" s="359" customFormat="1" ht="15.75" customHeight="1">
      <c r="B17" s="19"/>
      <c r="C17" s="362" t="s">
        <v>360</v>
      </c>
      <c r="D17" s="19"/>
    </row>
    <row r="18" spans="2:4" ht="15.75" customHeight="1">
      <c r="C18" s="360"/>
    </row>
    <row r="19" spans="2:4" s="361" customFormat="1" ht="15.75" customHeight="1">
      <c r="C19" s="363" t="s">
        <v>365</v>
      </c>
    </row>
    <row r="20" spans="2:4" ht="15.75" customHeight="1">
      <c r="C20" s="363" t="s">
        <v>363</v>
      </c>
    </row>
    <row r="21" spans="2:4" ht="15.75" customHeight="1">
      <c r="C21" s="364" t="s">
        <v>366</v>
      </c>
    </row>
    <row r="22" spans="2:4" ht="16.5">
      <c r="C22" s="363" t="s">
        <v>362</v>
      </c>
    </row>
    <row r="25" spans="2:4">
      <c r="B25" s="19" t="s">
        <v>367</v>
      </c>
    </row>
    <row r="26" spans="2:4" ht="15.75" customHeight="1">
      <c r="C26" s="19" t="s">
        <v>375</v>
      </c>
    </row>
    <row r="27" spans="2:4">
      <c r="C27" s="19" t="s">
        <v>364</v>
      </c>
    </row>
    <row r="28" spans="2:4">
      <c r="C28" s="19" t="s">
        <v>376</v>
      </c>
    </row>
    <row r="31" spans="2:4">
      <c r="B31" s="19" t="s">
        <v>357</v>
      </c>
    </row>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8"/>
  <sheetViews>
    <sheetView view="pageBreakPreview" zoomScaleNormal="100" zoomScaleSheetLayoutView="100" workbookViewId="0"/>
  </sheetViews>
  <sheetFormatPr defaultColWidth="9" defaultRowHeight="15.75"/>
  <cols>
    <col min="1" max="2" width="1.625" style="19" customWidth="1"/>
    <col min="3" max="3" width="2.625" style="19" customWidth="1"/>
    <col min="4" max="4" width="95.625" style="19" customWidth="1"/>
    <col min="5" max="5" width="1.625" style="19" customWidth="1"/>
    <col min="6" max="22" width="9" style="19" customWidth="1"/>
    <col min="23" max="16384" width="9" style="19"/>
  </cols>
  <sheetData>
    <row r="1" spans="1:5" ht="9.9499999999999993" customHeight="1" thickBot="1">
      <c r="A1" s="16"/>
      <c r="B1" s="16"/>
      <c r="C1" s="16"/>
      <c r="D1" s="16"/>
      <c r="E1" s="16"/>
    </row>
    <row r="2" spans="1:5">
      <c r="A2" s="16"/>
      <c r="B2" s="157"/>
      <c r="C2" s="109"/>
      <c r="D2" s="158"/>
      <c r="E2" s="16"/>
    </row>
    <row r="3" spans="1:5" ht="20.100000000000001" customHeight="1">
      <c r="A3" s="16"/>
      <c r="B3" s="159"/>
      <c r="C3" s="167" t="s">
        <v>264</v>
      </c>
      <c r="D3" s="168"/>
      <c r="E3" s="16"/>
    </row>
    <row r="4" spans="1:5" ht="20.100000000000001" customHeight="1">
      <c r="A4" s="16"/>
      <c r="B4" s="159"/>
      <c r="C4" s="16" t="s">
        <v>248</v>
      </c>
      <c r="D4" s="160"/>
      <c r="E4" s="16"/>
    </row>
    <row r="5" spans="1:5" ht="20.100000000000001" customHeight="1">
      <c r="A5" s="16"/>
      <c r="B5" s="159"/>
      <c r="C5" s="16"/>
      <c r="D5" s="160"/>
      <c r="E5" s="16"/>
    </row>
    <row r="6" spans="1:5" ht="20.100000000000001" customHeight="1">
      <c r="A6" s="16"/>
      <c r="B6" s="159"/>
      <c r="C6" s="100" t="s">
        <v>290</v>
      </c>
      <c r="D6" s="160"/>
      <c r="E6" s="16"/>
    </row>
    <row r="7" spans="1:5" ht="20.100000000000001" customHeight="1">
      <c r="A7" s="16"/>
      <c r="B7" s="159"/>
      <c r="C7" s="16"/>
      <c r="D7" s="160" t="s">
        <v>225</v>
      </c>
      <c r="E7" s="16"/>
    </row>
    <row r="8" spans="1:5" ht="20.100000000000001" customHeight="1">
      <c r="A8" s="16"/>
      <c r="B8" s="159"/>
      <c r="C8" s="16"/>
      <c r="D8" s="160" t="s">
        <v>226</v>
      </c>
      <c r="E8" s="16"/>
    </row>
    <row r="9" spans="1:5" ht="20.100000000000001" customHeight="1">
      <c r="A9" s="16"/>
      <c r="B9" s="159"/>
      <c r="C9" s="16"/>
      <c r="D9" s="160" t="s">
        <v>227</v>
      </c>
      <c r="E9" s="16"/>
    </row>
    <row r="10" spans="1:5" ht="20.100000000000001" customHeight="1">
      <c r="A10" s="16"/>
      <c r="B10" s="159"/>
      <c r="C10" s="16"/>
      <c r="D10" s="160" t="s">
        <v>228</v>
      </c>
      <c r="E10" s="16"/>
    </row>
    <row r="11" spans="1:5" ht="20.100000000000001" customHeight="1">
      <c r="A11" s="16"/>
      <c r="B11" s="159"/>
      <c r="C11" s="16"/>
      <c r="D11" s="160" t="s">
        <v>229</v>
      </c>
      <c r="E11" s="16"/>
    </row>
    <row r="12" spans="1:5" ht="20.100000000000001" customHeight="1">
      <c r="A12" s="16"/>
      <c r="B12" s="159"/>
      <c r="C12" s="16"/>
      <c r="D12" s="160" t="s">
        <v>230</v>
      </c>
      <c r="E12" s="16"/>
    </row>
    <row r="13" spans="1:5" ht="20.100000000000001" customHeight="1">
      <c r="A13" s="16"/>
      <c r="B13" s="159"/>
      <c r="C13" s="16"/>
      <c r="D13" s="160" t="s">
        <v>231</v>
      </c>
      <c r="E13" s="16"/>
    </row>
    <row r="14" spans="1:5" ht="20.100000000000001" customHeight="1">
      <c r="A14" s="16"/>
      <c r="B14" s="159"/>
      <c r="C14" s="16"/>
      <c r="D14" s="160" t="s">
        <v>232</v>
      </c>
      <c r="E14" s="16"/>
    </row>
    <row r="15" spans="1:5" ht="20.100000000000001" customHeight="1">
      <c r="A15" s="16"/>
      <c r="B15" s="159"/>
      <c r="C15" s="16"/>
      <c r="D15" s="160"/>
      <c r="E15" s="16"/>
    </row>
    <row r="16" spans="1:5" ht="20.100000000000001" customHeight="1">
      <c r="A16" s="16"/>
      <c r="B16" s="159"/>
      <c r="C16" s="100" t="s">
        <v>293</v>
      </c>
      <c r="D16" s="160"/>
      <c r="E16" s="16"/>
    </row>
    <row r="17" spans="1:5" ht="20.100000000000001" customHeight="1">
      <c r="A17" s="16"/>
      <c r="B17" s="159"/>
      <c r="C17" s="16"/>
      <c r="D17" s="160" t="s">
        <v>233</v>
      </c>
      <c r="E17" s="16"/>
    </row>
    <row r="18" spans="1:5" ht="20.100000000000001" customHeight="1">
      <c r="A18" s="16"/>
      <c r="B18" s="159"/>
      <c r="C18" s="16"/>
      <c r="D18" s="160" t="s">
        <v>302</v>
      </c>
      <c r="E18" s="16"/>
    </row>
    <row r="19" spans="1:5" ht="20.100000000000001" customHeight="1">
      <c r="A19" s="16"/>
      <c r="B19" s="159"/>
      <c r="C19" s="16"/>
      <c r="D19" s="160" t="s">
        <v>234</v>
      </c>
      <c r="E19" s="16"/>
    </row>
    <row r="20" spans="1:5" ht="20.100000000000001" customHeight="1">
      <c r="A20" s="16"/>
      <c r="B20" s="159"/>
      <c r="C20" s="16"/>
      <c r="D20" s="160" t="s">
        <v>236</v>
      </c>
      <c r="E20" s="16"/>
    </row>
    <row r="21" spans="1:5" ht="20.100000000000001" customHeight="1">
      <c r="A21" s="16"/>
      <c r="B21" s="159"/>
      <c r="C21" s="16"/>
      <c r="D21" s="160"/>
      <c r="E21" s="16"/>
    </row>
    <row r="22" spans="1:5" ht="20.100000000000001" customHeight="1">
      <c r="A22" s="16"/>
      <c r="B22" s="159"/>
      <c r="C22" s="100" t="s">
        <v>294</v>
      </c>
      <c r="D22" s="160"/>
      <c r="E22" s="16"/>
    </row>
    <row r="23" spans="1:5" ht="20.100000000000001" customHeight="1">
      <c r="A23" s="16"/>
      <c r="B23" s="159"/>
      <c r="C23" s="16" t="s">
        <v>247</v>
      </c>
      <c r="D23" s="160"/>
      <c r="E23" s="16"/>
    </row>
    <row r="24" spans="1:5" ht="20.100000000000001" customHeight="1">
      <c r="A24" s="16"/>
      <c r="B24" s="159"/>
      <c r="D24" s="164" t="s">
        <v>249</v>
      </c>
      <c r="E24" s="16"/>
    </row>
    <row r="25" spans="1:5" ht="20.100000000000001" customHeight="1">
      <c r="A25" s="16"/>
      <c r="B25" s="159"/>
      <c r="C25" s="16"/>
      <c r="D25" s="160"/>
      <c r="E25" s="16"/>
    </row>
    <row r="26" spans="1:5" ht="20.100000000000001" customHeight="1">
      <c r="A26" s="16"/>
      <c r="B26" s="159"/>
      <c r="C26" s="16" t="s">
        <v>239</v>
      </c>
      <c r="D26" s="160"/>
      <c r="E26" s="16"/>
    </row>
    <row r="27" spans="1:5" ht="20.100000000000001" customHeight="1">
      <c r="A27" s="16"/>
      <c r="B27" s="159"/>
      <c r="C27" s="16"/>
      <c r="D27" s="160" t="s">
        <v>250</v>
      </c>
      <c r="E27" s="16"/>
    </row>
    <row r="28" spans="1:5" ht="20.100000000000001" customHeight="1">
      <c r="A28" s="16"/>
      <c r="B28" s="159"/>
      <c r="C28" s="16"/>
      <c r="D28" s="160" t="s">
        <v>235</v>
      </c>
      <c r="E28" s="16"/>
    </row>
    <row r="29" spans="1:5" ht="20.100000000000001" customHeight="1">
      <c r="A29" s="16"/>
      <c r="B29" s="159"/>
      <c r="C29" s="16"/>
      <c r="D29" s="160" t="s">
        <v>241</v>
      </c>
      <c r="E29" s="16"/>
    </row>
    <row r="30" spans="1:5" ht="20.100000000000001" customHeight="1">
      <c r="A30" s="16"/>
      <c r="B30" s="159"/>
      <c r="C30" s="16"/>
      <c r="D30" s="160" t="s">
        <v>266</v>
      </c>
      <c r="E30" s="16"/>
    </row>
    <row r="31" spans="1:5" ht="20.100000000000001" customHeight="1">
      <c r="A31" s="16"/>
      <c r="B31" s="159"/>
      <c r="C31" s="16"/>
      <c r="D31" s="160"/>
      <c r="E31" s="16"/>
    </row>
    <row r="32" spans="1:5" ht="20.100000000000001" customHeight="1">
      <c r="A32" s="16"/>
      <c r="B32" s="159"/>
      <c r="C32" s="16" t="s">
        <v>237</v>
      </c>
      <c r="D32" s="160"/>
      <c r="E32" s="16"/>
    </row>
    <row r="33" spans="1:5" ht="20.100000000000001" customHeight="1">
      <c r="A33" s="16"/>
      <c r="B33" s="159"/>
      <c r="C33" s="16"/>
      <c r="D33" s="160" t="s">
        <v>238</v>
      </c>
      <c r="E33" s="16"/>
    </row>
    <row r="34" spans="1:5" ht="20.100000000000001" customHeight="1">
      <c r="A34" s="16"/>
      <c r="B34" s="159"/>
      <c r="C34" s="16"/>
      <c r="D34" s="160" t="s">
        <v>240</v>
      </c>
      <c r="E34" s="16"/>
    </row>
    <row r="35" spans="1:5" ht="20.100000000000001" customHeight="1">
      <c r="A35" s="16"/>
      <c r="B35" s="159"/>
      <c r="C35" s="16"/>
      <c r="D35" s="160"/>
      <c r="E35" s="16"/>
    </row>
    <row r="36" spans="1:5" ht="20.100000000000001" customHeight="1">
      <c r="A36" s="16"/>
      <c r="B36" s="159"/>
      <c r="C36" s="100" t="s">
        <v>267</v>
      </c>
      <c r="D36" s="160"/>
      <c r="E36" s="16"/>
    </row>
    <row r="37" spans="1:5" ht="20.100000000000001" customHeight="1">
      <c r="A37" s="16"/>
      <c r="B37" s="159"/>
      <c r="C37" s="19" t="s">
        <v>253</v>
      </c>
      <c r="D37" s="160"/>
      <c r="E37" s="16"/>
    </row>
    <row r="38" spans="1:5" ht="20.100000000000001" customHeight="1">
      <c r="A38" s="16"/>
      <c r="B38" s="159"/>
      <c r="C38" s="16" t="s">
        <v>242</v>
      </c>
      <c r="D38" s="160"/>
      <c r="E38" s="16"/>
    </row>
    <row r="39" spans="1:5" ht="20.100000000000001" customHeight="1">
      <c r="A39" s="16"/>
      <c r="B39" s="159"/>
      <c r="C39" s="16" t="s">
        <v>243</v>
      </c>
      <c r="D39" s="160"/>
      <c r="E39" s="16"/>
    </row>
    <row r="40" spans="1:5" ht="20.100000000000001" customHeight="1">
      <c r="A40" s="16"/>
      <c r="B40" s="159"/>
      <c r="C40" s="16" t="s">
        <v>244</v>
      </c>
      <c r="D40" s="160"/>
      <c r="E40" s="16"/>
    </row>
    <row r="41" spans="1:5" ht="20.100000000000001" customHeight="1">
      <c r="A41" s="16"/>
      <c r="B41" s="159"/>
      <c r="C41" s="16" t="s">
        <v>251</v>
      </c>
      <c r="D41" s="160"/>
      <c r="E41" s="16"/>
    </row>
    <row r="42" spans="1:5" ht="20.100000000000001" customHeight="1">
      <c r="A42" s="16"/>
      <c r="B42" s="159"/>
      <c r="C42" s="19" t="s">
        <v>252</v>
      </c>
      <c r="D42" s="160"/>
      <c r="E42" s="16"/>
    </row>
    <row r="43" spans="1:5" ht="20.100000000000001" customHeight="1">
      <c r="A43" s="16"/>
      <c r="B43" s="159"/>
      <c r="C43" s="16"/>
      <c r="D43" s="160"/>
      <c r="E43" s="16"/>
    </row>
    <row r="44" spans="1:5" ht="20.100000000000001" customHeight="1">
      <c r="A44" s="16"/>
      <c r="B44" s="159"/>
      <c r="C44" s="100" t="s">
        <v>268</v>
      </c>
      <c r="D44" s="160"/>
      <c r="E44" s="16"/>
    </row>
    <row r="45" spans="1:5" ht="20.100000000000001" customHeight="1">
      <c r="A45" s="16"/>
      <c r="B45" s="159"/>
      <c r="C45" s="16" t="s">
        <v>242</v>
      </c>
      <c r="D45" s="160"/>
      <c r="E45" s="16"/>
    </row>
    <row r="46" spans="1:5" ht="20.100000000000001" customHeight="1">
      <c r="A46" s="16"/>
      <c r="B46" s="159"/>
      <c r="C46" s="16" t="s">
        <v>245</v>
      </c>
      <c r="D46" s="160"/>
      <c r="E46" s="16"/>
    </row>
    <row r="47" spans="1:5" ht="20.100000000000001" customHeight="1" thickBot="1">
      <c r="A47" s="16"/>
      <c r="B47" s="161"/>
      <c r="C47" s="162"/>
      <c r="D47" s="163"/>
      <c r="E47" s="16"/>
    </row>
    <row r="48" spans="1:5" ht="9.9499999999999993" customHeight="1">
      <c r="A48" s="16"/>
      <c r="B48" s="16"/>
      <c r="C48" s="16"/>
      <c r="D48" s="16"/>
      <c r="E48" s="16"/>
    </row>
  </sheetData>
  <sheetProtection algorithmName="SHA-512" hashValue="EgO88qR4gy9yz2b6Mu+yZJQrd8JKXFIXgRHaYMkalHBxSXnCyJ4UjKHEld129hVQEiV82OFH6n/otGj7NlbDtA==" saltValue="CjTyg73gyH0MQ2YmnbveiQ==" spinCount="100000" sheet="1" objects="1" scenarios="1"/>
  <phoneticPr fontId="3"/>
  <hyperlinks>
    <hyperlink ref="D24" r:id="rId1" xr:uid="{00000000-0004-0000-0200-000000000000}"/>
  </hyperlinks>
  <printOptions horizontalCentered="1"/>
  <pageMargins left="0.19685039370078741" right="0.19685039370078741" top="0.15748031496062992" bottom="0.15748031496062992" header="0.31496062992125984" footer="0.31496062992125984"/>
  <pageSetup paperSize="9" scale="97"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3"/>
  <sheetViews>
    <sheetView view="pageBreakPreview" zoomScaleNormal="100" zoomScaleSheetLayoutView="100" workbookViewId="0"/>
  </sheetViews>
  <sheetFormatPr defaultColWidth="9" defaultRowHeight="15.75"/>
  <cols>
    <col min="1" max="2" width="1.625" style="19" customWidth="1"/>
    <col min="3" max="3" width="2.625" style="19" customWidth="1"/>
    <col min="4" max="4" width="95.625" style="19" customWidth="1"/>
    <col min="5" max="5" width="1.625" style="19" customWidth="1"/>
    <col min="6" max="22" width="9" style="19" customWidth="1"/>
    <col min="23" max="16384" width="9" style="19"/>
  </cols>
  <sheetData>
    <row r="1" spans="1:5" ht="9.9499999999999993" customHeight="1" thickBot="1">
      <c r="A1" s="16"/>
      <c r="B1" s="16"/>
      <c r="C1" s="16"/>
      <c r="D1" s="16"/>
      <c r="E1" s="16"/>
    </row>
    <row r="2" spans="1:5" ht="20.100000000000001" customHeight="1">
      <c r="A2" s="16"/>
      <c r="B2" s="157"/>
      <c r="C2" s="109"/>
      <c r="D2" s="158"/>
      <c r="E2" s="16"/>
    </row>
    <row r="3" spans="1:5" ht="20.100000000000001" customHeight="1">
      <c r="A3" s="16"/>
      <c r="B3" s="159"/>
      <c r="C3" s="167" t="s">
        <v>265</v>
      </c>
      <c r="D3" s="168"/>
      <c r="E3" s="16"/>
    </row>
    <row r="4" spans="1:5" ht="20.100000000000001" customHeight="1">
      <c r="A4" s="16"/>
      <c r="B4" s="159"/>
      <c r="C4" s="16" t="s">
        <v>291</v>
      </c>
      <c r="D4" s="160"/>
      <c r="E4" s="16"/>
    </row>
    <row r="5" spans="1:5" ht="20.100000000000001" customHeight="1">
      <c r="A5" s="16"/>
      <c r="B5" s="159"/>
      <c r="C5" s="16" t="s">
        <v>292</v>
      </c>
      <c r="D5" s="160"/>
      <c r="E5" s="16"/>
    </row>
    <row r="6" spans="1:5" ht="20.100000000000001" customHeight="1">
      <c r="A6" s="16"/>
      <c r="B6" s="159"/>
      <c r="C6" s="16"/>
      <c r="D6" s="160"/>
      <c r="E6" s="16"/>
    </row>
    <row r="7" spans="1:5" ht="20.100000000000001" customHeight="1">
      <c r="A7" s="16"/>
      <c r="B7" s="159"/>
      <c r="C7" s="100" t="s">
        <v>269</v>
      </c>
      <c r="D7" s="160"/>
      <c r="E7" s="16"/>
    </row>
    <row r="8" spans="1:5" ht="20.100000000000001" customHeight="1">
      <c r="A8" s="16"/>
      <c r="B8" s="159"/>
      <c r="C8" s="16"/>
      <c r="D8" s="160" t="s">
        <v>255</v>
      </c>
      <c r="E8" s="16"/>
    </row>
    <row r="9" spans="1:5" ht="20.100000000000001" customHeight="1">
      <c r="A9" s="16"/>
      <c r="B9" s="159"/>
      <c r="C9" s="16"/>
      <c r="D9" s="160" t="s">
        <v>295</v>
      </c>
      <c r="E9" s="16"/>
    </row>
    <row r="10" spans="1:5" ht="20.100000000000001" customHeight="1">
      <c r="A10" s="16"/>
      <c r="B10" s="159"/>
      <c r="C10" s="16"/>
      <c r="D10" s="160" t="s">
        <v>256</v>
      </c>
      <c r="E10" s="16"/>
    </row>
    <row r="11" spans="1:5" ht="20.100000000000001" customHeight="1">
      <c r="A11" s="16"/>
      <c r="B11" s="159"/>
      <c r="C11" s="16"/>
      <c r="D11" s="160" t="s">
        <v>257</v>
      </c>
      <c r="E11" s="16"/>
    </row>
    <row r="12" spans="1:5" ht="20.100000000000001" customHeight="1">
      <c r="A12" s="16"/>
      <c r="B12" s="159"/>
      <c r="C12" s="16"/>
      <c r="D12" s="160"/>
      <c r="E12" s="16"/>
    </row>
    <row r="13" spans="1:5" ht="20.100000000000001" customHeight="1">
      <c r="A13" s="16"/>
      <c r="B13" s="159"/>
      <c r="C13" s="100" t="s">
        <v>258</v>
      </c>
      <c r="D13" s="166"/>
      <c r="E13" s="16"/>
    </row>
    <row r="14" spans="1:5" ht="20.100000000000001" customHeight="1">
      <c r="A14" s="16"/>
      <c r="B14" s="159"/>
      <c r="C14" s="16"/>
      <c r="D14" s="160" t="s">
        <v>255</v>
      </c>
      <c r="E14" s="16"/>
    </row>
    <row r="15" spans="1:5" ht="20.100000000000001" customHeight="1">
      <c r="A15" s="16"/>
      <c r="B15" s="159"/>
      <c r="C15" s="16"/>
      <c r="D15" s="160" t="s">
        <v>256</v>
      </c>
      <c r="E15" s="16"/>
    </row>
    <row r="16" spans="1:5" ht="20.100000000000001" customHeight="1">
      <c r="A16" s="16"/>
      <c r="B16" s="159"/>
      <c r="C16" s="16"/>
      <c r="D16" s="160" t="s">
        <v>271</v>
      </c>
      <c r="E16" s="16"/>
    </row>
    <row r="17" spans="1:5" ht="20.100000000000001" customHeight="1">
      <c r="A17" s="16"/>
      <c r="B17" s="159"/>
      <c r="C17" s="16"/>
      <c r="D17" s="160" t="s">
        <v>259</v>
      </c>
      <c r="E17" s="16"/>
    </row>
    <row r="18" spans="1:5" ht="20.100000000000001" customHeight="1">
      <c r="A18" s="16"/>
      <c r="B18" s="159"/>
      <c r="C18" s="16"/>
      <c r="D18" s="160" t="s">
        <v>272</v>
      </c>
      <c r="E18" s="16"/>
    </row>
    <row r="19" spans="1:5" ht="20.100000000000001" customHeight="1">
      <c r="A19" s="16"/>
      <c r="B19" s="159"/>
      <c r="C19" s="16"/>
      <c r="D19" s="160" t="s">
        <v>273</v>
      </c>
      <c r="E19" s="16"/>
    </row>
    <row r="20" spans="1:5" ht="20.100000000000001" customHeight="1">
      <c r="A20" s="16"/>
      <c r="B20" s="159"/>
      <c r="C20" s="16"/>
      <c r="D20" s="160" t="s">
        <v>274</v>
      </c>
      <c r="E20" s="16"/>
    </row>
    <row r="21" spans="1:5" ht="20.100000000000001" customHeight="1">
      <c r="A21" s="16"/>
      <c r="B21" s="159"/>
      <c r="C21" s="16"/>
      <c r="D21" s="160" t="s">
        <v>275</v>
      </c>
      <c r="E21" s="16"/>
    </row>
    <row r="22" spans="1:5" ht="20.100000000000001" customHeight="1">
      <c r="A22" s="16"/>
      <c r="B22" s="159"/>
      <c r="C22" s="16"/>
      <c r="D22" s="160" t="s">
        <v>260</v>
      </c>
      <c r="E22" s="16"/>
    </row>
    <row r="23" spans="1:5" ht="20.100000000000001" customHeight="1">
      <c r="A23" s="16"/>
      <c r="B23" s="159"/>
      <c r="C23" s="16"/>
      <c r="D23" s="160" t="s">
        <v>270</v>
      </c>
      <c r="E23" s="16"/>
    </row>
    <row r="24" spans="1:5" ht="20.100000000000001" customHeight="1">
      <c r="A24" s="16"/>
      <c r="B24" s="159"/>
      <c r="C24" s="16"/>
      <c r="D24" s="160" t="s">
        <v>288</v>
      </c>
      <c r="E24" s="16"/>
    </row>
    <row r="25" spans="1:5" ht="20.100000000000001" customHeight="1">
      <c r="A25" s="16"/>
      <c r="B25" s="159"/>
      <c r="C25" s="16"/>
      <c r="D25" s="160" t="s">
        <v>289</v>
      </c>
      <c r="E25" s="16"/>
    </row>
    <row r="26" spans="1:5" ht="20.100000000000001" customHeight="1">
      <c r="A26" s="16"/>
      <c r="B26" s="159"/>
      <c r="C26" s="16"/>
      <c r="D26" s="166" t="s">
        <v>261</v>
      </c>
      <c r="E26" s="16"/>
    </row>
    <row r="27" spans="1:5" ht="20.100000000000001" customHeight="1">
      <c r="A27" s="16"/>
      <c r="B27" s="159"/>
      <c r="C27" s="16"/>
      <c r="D27" s="160" t="s">
        <v>276</v>
      </c>
      <c r="E27" s="16"/>
    </row>
    <row r="28" spans="1:5" ht="20.100000000000001" customHeight="1">
      <c r="A28" s="16"/>
      <c r="B28" s="159"/>
      <c r="C28" s="16"/>
      <c r="D28" s="160" t="s">
        <v>277</v>
      </c>
      <c r="E28" s="16"/>
    </row>
    <row r="29" spans="1:5" ht="20.100000000000001" customHeight="1">
      <c r="A29" s="16"/>
      <c r="B29" s="159"/>
      <c r="C29" s="16"/>
      <c r="D29" s="160" t="s">
        <v>262</v>
      </c>
      <c r="E29" s="16"/>
    </row>
    <row r="30" spans="1:5" ht="20.100000000000001" customHeight="1">
      <c r="A30" s="16"/>
      <c r="B30" s="159"/>
      <c r="C30" s="16"/>
      <c r="D30" s="160" t="s">
        <v>278</v>
      </c>
      <c r="E30" s="16"/>
    </row>
    <row r="31" spans="1:5" ht="20.100000000000001" customHeight="1">
      <c r="A31" s="16"/>
      <c r="B31" s="159"/>
      <c r="C31" s="16"/>
      <c r="D31" s="160" t="s">
        <v>279</v>
      </c>
      <c r="E31" s="16"/>
    </row>
    <row r="32" spans="1:5" ht="20.100000000000001" customHeight="1">
      <c r="A32" s="16"/>
      <c r="B32" s="159"/>
      <c r="C32" s="16"/>
      <c r="D32" s="160" t="s">
        <v>280</v>
      </c>
      <c r="E32" s="16"/>
    </row>
    <row r="33" spans="1:5" ht="20.100000000000001" customHeight="1">
      <c r="A33" s="16"/>
      <c r="B33" s="159"/>
      <c r="C33" s="16"/>
      <c r="D33" s="160" t="s">
        <v>281</v>
      </c>
      <c r="E33" s="16"/>
    </row>
    <row r="34" spans="1:5" ht="20.100000000000001" customHeight="1">
      <c r="A34" s="16"/>
      <c r="B34" s="159"/>
      <c r="C34" s="16"/>
      <c r="D34" s="160" t="s">
        <v>282</v>
      </c>
      <c r="E34" s="16"/>
    </row>
    <row r="35" spans="1:5" ht="20.100000000000001" customHeight="1">
      <c r="A35" s="16"/>
      <c r="B35" s="159"/>
      <c r="C35" s="16"/>
      <c r="D35" s="160" t="s">
        <v>283</v>
      </c>
      <c r="E35" s="16"/>
    </row>
    <row r="36" spans="1:5" ht="20.100000000000001" customHeight="1">
      <c r="A36" s="16"/>
      <c r="B36" s="159"/>
      <c r="C36" s="16"/>
      <c r="D36" s="160" t="s">
        <v>284</v>
      </c>
      <c r="E36" s="16"/>
    </row>
    <row r="37" spans="1:5" ht="20.100000000000001" customHeight="1">
      <c r="A37" s="16"/>
      <c r="B37" s="159"/>
      <c r="C37" s="16"/>
      <c r="D37" s="160" t="s">
        <v>285</v>
      </c>
      <c r="E37" s="16"/>
    </row>
    <row r="38" spans="1:5" ht="20.100000000000001" customHeight="1">
      <c r="A38" s="16"/>
      <c r="B38" s="159"/>
      <c r="C38" s="16"/>
      <c r="D38" s="160" t="s">
        <v>286</v>
      </c>
      <c r="E38" s="16"/>
    </row>
    <row r="39" spans="1:5" ht="20.100000000000001" customHeight="1">
      <c r="A39" s="16"/>
      <c r="B39" s="159"/>
      <c r="C39" s="16"/>
      <c r="D39" s="166" t="s">
        <v>287</v>
      </c>
      <c r="E39" s="16"/>
    </row>
    <row r="40" spans="1:5" ht="20.100000000000001" customHeight="1">
      <c r="A40" s="16"/>
      <c r="B40" s="159"/>
      <c r="C40" s="16"/>
      <c r="D40" s="160" t="s">
        <v>263</v>
      </c>
      <c r="E40" s="16"/>
    </row>
    <row r="41" spans="1:5" ht="20.100000000000001" customHeight="1">
      <c r="A41" s="16"/>
      <c r="B41" s="159"/>
      <c r="C41" s="16"/>
      <c r="D41" s="160"/>
      <c r="E41" s="16"/>
    </row>
    <row r="42" spans="1:5" ht="20.100000000000001" customHeight="1" thickBot="1">
      <c r="A42" s="16"/>
      <c r="B42" s="161"/>
      <c r="C42" s="162"/>
      <c r="D42" s="163"/>
      <c r="E42" s="16"/>
    </row>
    <row r="43" spans="1:5" ht="9.9499999999999993" customHeight="1">
      <c r="A43" s="16"/>
      <c r="B43" s="16"/>
      <c r="C43" s="16"/>
      <c r="D43" s="16"/>
      <c r="E43" s="16"/>
    </row>
  </sheetData>
  <sheetProtection algorithmName="SHA-512" hashValue="xuNjZG9GmL/r3sLVHIaOnlULJYZG1PboSROrSsh2hy+sFjklA26XgN08EukoS35hS0xxy42PcRv5WQbp9vKkvA==" saltValue="lE4emaYXt7VXXR7+/2Ga9A==" spinCount="100000" sheet="1" objects="1" scenarios="1"/>
  <phoneticPr fontId="3"/>
  <printOptions horizontalCentered="1"/>
  <pageMargins left="0.31496062992125984" right="0.31496062992125984" top="0.55118110236220474" bottom="0.55118110236220474"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102"/>
  <sheetViews>
    <sheetView zoomScaleNormal="100" workbookViewId="0">
      <pane ySplit="1" topLeftCell="A2" activePane="bottomLeft" state="frozen"/>
      <selection activeCell="H36" sqref="H36"/>
      <selection pane="bottomLeft"/>
    </sheetView>
  </sheetViews>
  <sheetFormatPr defaultColWidth="14.75" defaultRowHeight="13.5"/>
  <cols>
    <col min="1" max="1" width="3.375" bestFit="1" customWidth="1"/>
    <col min="2" max="2" width="16" style="1" customWidth="1"/>
    <col min="3" max="3" width="9" bestFit="1" customWidth="1"/>
    <col min="4" max="4" width="11.125" customWidth="1"/>
    <col min="5" max="5" width="20.25" customWidth="1"/>
    <col min="6" max="6" width="14.75" style="2" customWidth="1"/>
    <col min="7" max="8" width="14.625" bestFit="1" customWidth="1"/>
    <col min="9" max="9" width="15.5" bestFit="1" customWidth="1"/>
    <col min="10" max="10" width="15.125" bestFit="1" customWidth="1"/>
    <col min="11" max="11" width="23.25" bestFit="1" customWidth="1"/>
    <col min="12" max="12" width="24.125" bestFit="1" customWidth="1"/>
    <col min="13" max="13" width="11" customWidth="1"/>
    <col min="14" max="14" width="17.75" customWidth="1"/>
    <col min="15" max="15" width="12.375" bestFit="1" customWidth="1"/>
    <col min="16" max="16" width="11.75" bestFit="1" customWidth="1"/>
    <col min="17" max="17" width="12.375" bestFit="1" customWidth="1"/>
    <col min="18" max="18" width="9" bestFit="1" customWidth="1"/>
    <col min="19" max="19" width="11" bestFit="1" customWidth="1"/>
    <col min="20" max="20" width="7.125" bestFit="1" customWidth="1"/>
    <col min="21" max="21" width="13" bestFit="1" customWidth="1"/>
    <col min="22" max="23" width="10" bestFit="1" customWidth="1"/>
    <col min="24" max="25" width="13" bestFit="1" customWidth="1"/>
    <col min="26" max="27" width="10" bestFit="1" customWidth="1"/>
    <col min="28" max="28" width="13.5" bestFit="1" customWidth="1"/>
    <col min="29" max="29" width="23.125" customWidth="1"/>
    <col min="30" max="30" width="16.625" customWidth="1"/>
    <col min="31" max="31" width="24.125" customWidth="1"/>
    <col min="32" max="32" width="9.875" bestFit="1" customWidth="1"/>
    <col min="33" max="33" width="22" customWidth="1"/>
    <col min="34" max="34" width="16.25" style="3" customWidth="1"/>
    <col min="35" max="35" width="37.125" style="1" customWidth="1"/>
    <col min="36" max="36" width="14.125" customWidth="1"/>
    <col min="37" max="37" width="19.875" style="5" customWidth="1"/>
    <col min="38" max="39" width="21.5" bestFit="1" customWidth="1"/>
    <col min="40" max="40" width="13.75" bestFit="1" customWidth="1"/>
    <col min="41" max="41" width="23.875" customWidth="1"/>
    <col min="42" max="42" width="13.75" bestFit="1" customWidth="1"/>
    <col min="43" max="43" width="15.875" bestFit="1" customWidth="1"/>
    <col min="44" max="44" width="17.875" bestFit="1" customWidth="1"/>
    <col min="45" max="45" width="13.75" bestFit="1" customWidth="1"/>
    <col min="46" max="46" width="15.875" bestFit="1" customWidth="1"/>
    <col min="47" max="48" width="13" bestFit="1" customWidth="1"/>
    <col min="49" max="49" width="15.875" bestFit="1" customWidth="1"/>
    <col min="50" max="50" width="11.625" customWidth="1"/>
    <col min="51" max="51" width="11.5" customWidth="1"/>
    <col min="52" max="52" width="10.125" customWidth="1"/>
    <col min="53" max="53" width="11.625" customWidth="1"/>
    <col min="57" max="57" width="18.125" customWidth="1"/>
    <col min="59" max="60" width="17.125" customWidth="1"/>
  </cols>
  <sheetData>
    <row r="1" spans="1:63">
      <c r="A1" s="10" t="s">
        <v>42</v>
      </c>
      <c r="B1" s="11" t="s">
        <v>0</v>
      </c>
      <c r="C1" s="15" t="s">
        <v>76</v>
      </c>
      <c r="D1" s="15" t="s">
        <v>204</v>
      </c>
      <c r="E1" s="10" t="s">
        <v>43</v>
      </c>
      <c r="F1" s="12" t="s">
        <v>44</v>
      </c>
      <c r="G1" s="10" t="s">
        <v>49</v>
      </c>
      <c r="H1" s="10" t="s">
        <v>50</v>
      </c>
      <c r="I1" s="10" t="s">
        <v>51</v>
      </c>
      <c r="J1" s="10" t="s">
        <v>52</v>
      </c>
      <c r="K1" s="10" t="s">
        <v>53</v>
      </c>
      <c r="L1" s="10" t="s">
        <v>54</v>
      </c>
      <c r="M1" s="308" t="s">
        <v>55</v>
      </c>
      <c r="N1" s="308" t="s">
        <v>45</v>
      </c>
      <c r="O1" s="308" t="s">
        <v>56</v>
      </c>
      <c r="P1" s="308" t="s">
        <v>57</v>
      </c>
      <c r="Q1" s="308" t="s">
        <v>58</v>
      </c>
      <c r="R1" s="308" t="s">
        <v>59</v>
      </c>
      <c r="S1" s="308" t="s">
        <v>60</v>
      </c>
      <c r="T1" s="308" t="s">
        <v>61</v>
      </c>
      <c r="U1" s="307" t="s">
        <v>112</v>
      </c>
      <c r="V1" s="307" t="s">
        <v>113</v>
      </c>
      <c r="W1" s="307" t="s">
        <v>114</v>
      </c>
      <c r="X1" s="307" t="s">
        <v>115</v>
      </c>
      <c r="Y1" s="308" t="s">
        <v>116</v>
      </c>
      <c r="Z1" s="308" t="s">
        <v>117</v>
      </c>
      <c r="AA1" s="308" t="s">
        <v>118</v>
      </c>
      <c r="AB1" s="308" t="s">
        <v>119</v>
      </c>
      <c r="AC1" s="10" t="s">
        <v>46</v>
      </c>
      <c r="AD1" s="10" t="s">
        <v>321</v>
      </c>
      <c r="AE1" s="10" t="s">
        <v>47</v>
      </c>
      <c r="AF1" s="13" t="s">
        <v>212</v>
      </c>
      <c r="AG1" s="11" t="s">
        <v>62</v>
      </c>
      <c r="AH1" s="10" t="s">
        <v>63</v>
      </c>
      <c r="AI1" s="10" t="s">
        <v>12</v>
      </c>
      <c r="AJ1" s="10" t="s">
        <v>64</v>
      </c>
      <c r="AK1" s="10" t="s">
        <v>65</v>
      </c>
      <c r="AL1" s="10" t="s">
        <v>66</v>
      </c>
      <c r="AM1" s="10" t="s">
        <v>48</v>
      </c>
      <c r="AN1" s="10" t="s">
        <v>67</v>
      </c>
      <c r="AO1" s="10" t="s">
        <v>68</v>
      </c>
      <c r="AP1" s="10" t="s">
        <v>69</v>
      </c>
      <c r="AQ1" s="10" t="s">
        <v>70</v>
      </c>
      <c r="AR1" s="10" t="s">
        <v>71</v>
      </c>
      <c r="AS1" s="10" t="s">
        <v>72</v>
      </c>
      <c r="AT1" s="10" t="s">
        <v>73</v>
      </c>
      <c r="AU1" s="10" t="s">
        <v>74</v>
      </c>
      <c r="AV1" s="10" t="s">
        <v>75</v>
      </c>
      <c r="AW1" s="14" t="s">
        <v>83</v>
      </c>
      <c r="AX1" s="14" t="s">
        <v>85</v>
      </c>
      <c r="AY1" s="165" t="s">
        <v>84</v>
      </c>
      <c r="AZ1" s="10" t="s">
        <v>105</v>
      </c>
      <c r="BA1" s="10" t="s">
        <v>106</v>
      </c>
      <c r="BB1" s="10" t="s">
        <v>107</v>
      </c>
      <c r="BC1" s="10" t="s">
        <v>108</v>
      </c>
      <c r="BD1" s="10" t="s">
        <v>109</v>
      </c>
      <c r="BE1" s="10" t="s">
        <v>110</v>
      </c>
      <c r="BF1" s="10" t="s">
        <v>111</v>
      </c>
      <c r="BG1" s="353" t="s">
        <v>178</v>
      </c>
      <c r="BH1" s="353" t="s">
        <v>179</v>
      </c>
      <c r="BI1" s="353" t="s">
        <v>180</v>
      </c>
      <c r="BJ1" s="354" t="s">
        <v>348</v>
      </c>
      <c r="BK1" s="354" t="s">
        <v>349</v>
      </c>
    </row>
    <row r="2" spans="1:63">
      <c r="A2" s="6" t="str">
        <f>IF(更新者名簿!C8="","",更新者名簿!A8)</f>
        <v/>
      </c>
      <c r="B2" s="7" t="str">
        <f>IF($A2="","",更新者名簿!S8)</f>
        <v/>
      </c>
      <c r="C2" s="7" t="str">
        <f t="shared" ref="C2:C33" si="0">IF($A2="","","更新")</f>
        <v/>
      </c>
      <c r="D2" s="7" t="str">
        <f>IF($A2="","",更新者名簿!Z8&amp;"")</f>
        <v/>
      </c>
      <c r="E2" s="7" t="str">
        <f>IF($A2="","",更新者名簿!Y8&amp;"")</f>
        <v/>
      </c>
      <c r="F2" s="7" t="str">
        <f>IF($A2="","",TEXT(SUBSTITUTE(更新者名簿!J8,".","/"),"yyyy/mm/dd"))</f>
        <v/>
      </c>
      <c r="G2" s="7" t="str">
        <f>IF($A2="","",TRIM(更新者名簿!C8)&amp;"")</f>
        <v/>
      </c>
      <c r="H2" s="7" t="str">
        <f>IF($A2="","",TRIM(更新者名簿!D8)&amp;"")</f>
        <v/>
      </c>
      <c r="I2" s="7" t="str">
        <f>IF($A2="","",DBCS(TRIM(PHONETIC(更新者名簿!E8)))&amp;"")</f>
        <v/>
      </c>
      <c r="J2" s="7" t="str">
        <f>IF($A2="","",DBCS(TRIM(PHONETIC(更新者名簿!F8)))&amp;"")</f>
        <v/>
      </c>
      <c r="K2" s="7" t="str">
        <f>IF($A2="","",PROPER(更新者名簿!G8)&amp;"")</f>
        <v/>
      </c>
      <c r="L2" s="7" t="str">
        <f>IF($G2="","",PROPER(更新者名簿!H8)&amp;"")</f>
        <v/>
      </c>
      <c r="M2" s="7" t="str">
        <f>""</f>
        <v/>
      </c>
      <c r="N2" s="7" t="str">
        <f>""</f>
        <v/>
      </c>
      <c r="O2" s="7" t="str">
        <f>""</f>
        <v/>
      </c>
      <c r="P2" s="7" t="str">
        <f>""</f>
        <v/>
      </c>
      <c r="Q2" s="7" t="str">
        <f>""</f>
        <v/>
      </c>
      <c r="R2" s="7" t="str">
        <f>""</f>
        <v/>
      </c>
      <c r="S2" s="7" t="str">
        <f>""</f>
        <v/>
      </c>
      <c r="T2" s="7" t="str">
        <f>""</f>
        <v/>
      </c>
      <c r="U2" s="7" t="str">
        <f t="shared" ref="U2:V21" si="1">IF($A2="","","1")</f>
        <v/>
      </c>
      <c r="V2" s="7" t="str">
        <f t="shared" si="1"/>
        <v/>
      </c>
      <c r="W2" s="7" t="str">
        <f>""</f>
        <v/>
      </c>
      <c r="X2" s="7" t="str">
        <f t="shared" ref="X2:X33" si="2">IF($A2="","","1")</f>
        <v/>
      </c>
      <c r="Y2" s="7" t="str">
        <f>""</f>
        <v/>
      </c>
      <c r="Z2" s="7" t="str">
        <f>""</f>
        <v/>
      </c>
      <c r="AA2" s="7" t="str">
        <f>""</f>
        <v/>
      </c>
      <c r="AB2" s="7" t="str">
        <f>""</f>
        <v/>
      </c>
      <c r="AC2" s="7" t="str">
        <f>IF($A2="","",更新者名簿!I8&amp;"")</f>
        <v/>
      </c>
      <c r="AD2" s="7" t="str">
        <f>IF($A2="","",更新者名簿!AH8&amp;"")</f>
        <v/>
      </c>
      <c r="AE2" s="7" t="str">
        <f>IF($A2="","",更新者名簿!B8&amp;"")</f>
        <v/>
      </c>
      <c r="AF2" s="8" t="str">
        <f>IF($A2="","",更新者名簿!X8)</f>
        <v/>
      </c>
      <c r="AG2" s="7" t="str">
        <f>IF($A2="","",更新者名簿!T8)</f>
        <v/>
      </c>
      <c r="AH2" s="7" t="str">
        <f>IF($A2="","",更新者名簿!U8&amp;"")</f>
        <v/>
      </c>
      <c r="AI2" s="7" t="str">
        <f>IF($A2="","",更新者名簿!AR8&amp;"")</f>
        <v/>
      </c>
      <c r="AJ2" s="7" t="str">
        <f>IF($A2="","",申込責任者!$N$39&amp;"")</f>
        <v/>
      </c>
      <c r="AK2" s="7" t="str">
        <f>IF($A2="","",申込責任者!$N$40&amp;"")</f>
        <v/>
      </c>
      <c r="AL2" s="7" t="str">
        <f>IF($A2="","",申込責任者!$N$42&amp;"")</f>
        <v/>
      </c>
      <c r="AM2" s="7" t="str">
        <f>IF($A2="","",申込責任者!$N$41)</f>
        <v/>
      </c>
      <c r="AN2" s="7" t="str">
        <f>IF($A2="","",申込責任者!$N$43&amp;"")</f>
        <v/>
      </c>
      <c r="AO2" s="7" t="str">
        <f>IF($A2="","",申込責任者!$N$44&amp;"")</f>
        <v/>
      </c>
      <c r="AP2" s="7" t="str">
        <f>IF($A2="","",申込責任者!$N$45&amp;"")</f>
        <v/>
      </c>
      <c r="AQ2" s="7" t="str">
        <f>IF($A2="","",申込責任者!$N$46&amp;"")</f>
        <v/>
      </c>
      <c r="AR2" s="7" t="str">
        <f>IF($A2="","",申込責任者!$N$47&amp;"")</f>
        <v/>
      </c>
      <c r="AS2" s="7" t="str">
        <f>IF($A2="","",申込責任者!$N$48&amp;"")</f>
        <v/>
      </c>
      <c r="AT2" s="7" t="str">
        <f>IF($A2="","",申込責任者!$N$49&amp;"")</f>
        <v/>
      </c>
      <c r="AU2" s="7" t="str">
        <f>IF($A2="","",申込責任者!$N$50&amp;"")</f>
        <v/>
      </c>
      <c r="AV2" s="7" t="str">
        <f>IF($A2="","",申込責任者!$N$51&amp;"")</f>
        <v/>
      </c>
      <c r="AW2" s="6" t="str">
        <f>IF($A2="","",申込責任者!$N$27&amp;"")</f>
        <v/>
      </c>
      <c r="AX2" s="7" t="str">
        <f>IF($A2="","",申込責任者!$N$20&amp;"")</f>
        <v/>
      </c>
      <c r="AY2" s="6" t="str">
        <f>IF($A2="","",更新者名簿!AT8)</f>
        <v/>
      </c>
      <c r="AZ2" s="6" t="str">
        <f>IF($A2="","",申込責任者!$N$33&amp;"")</f>
        <v/>
      </c>
      <c r="BA2" s="6" t="str">
        <f t="shared" ref="BA2:BA33" si="3">IF($A2="","","不要")</f>
        <v/>
      </c>
      <c r="BB2" s="6" t="str">
        <f t="shared" ref="BB2:BB33" si="4">IF($A2="","","会社")</f>
        <v/>
      </c>
      <c r="BC2" s="6" t="str">
        <f>""</f>
        <v/>
      </c>
      <c r="BD2" s="6" t="str">
        <f>""</f>
        <v/>
      </c>
      <c r="BE2" s="6" t="str">
        <f t="shared" ref="BE2:BE33" si="5">IF($A2="","","会社住所")</f>
        <v/>
      </c>
      <c r="BF2" s="6" t="str">
        <f>BE2</f>
        <v/>
      </c>
      <c r="BG2" s="7" t="str">
        <f>IF($A2="","",更新者名簿!AJ8&amp;"")</f>
        <v/>
      </c>
      <c r="BH2" s="7" t="str">
        <f>IF($A2="","",更新者名簿!AK8&amp;"")</f>
        <v/>
      </c>
      <c r="BI2" s="7" t="str">
        <f>IF($A2="","",更新者名簿!AL8&amp;"")</f>
        <v/>
      </c>
      <c r="BJ2" s="6" t="str">
        <f>IF(G2="","",申込責任者!$N$11)</f>
        <v/>
      </c>
      <c r="BK2" s="6" t="str">
        <f>IF(G2="","",申込責任者!$N$18)</f>
        <v/>
      </c>
    </row>
    <row r="3" spans="1:63">
      <c r="A3" s="6" t="str">
        <f>IF(更新者名簿!C9="","",更新者名簿!A9)</f>
        <v/>
      </c>
      <c r="B3" s="7" t="str">
        <f>IF($A3="","",更新者名簿!S9)</f>
        <v/>
      </c>
      <c r="C3" s="7" t="str">
        <f t="shared" si="0"/>
        <v/>
      </c>
      <c r="D3" s="7" t="str">
        <f>IF($A3="","",更新者名簿!Z9&amp;"")</f>
        <v/>
      </c>
      <c r="E3" s="7" t="str">
        <f>IF($A3="","",更新者名簿!Y9&amp;"")</f>
        <v/>
      </c>
      <c r="F3" s="7" t="str">
        <f>IF($A3="","",TEXT(SUBSTITUTE(更新者名簿!J9,".","/"),"yyyy/mm/dd"))</f>
        <v/>
      </c>
      <c r="G3" s="7" t="str">
        <f>IF($A3="","",TRIM(更新者名簿!C9)&amp;"")</f>
        <v/>
      </c>
      <c r="H3" s="7" t="str">
        <f>IF($A3="","",TRIM(更新者名簿!D9)&amp;"")</f>
        <v/>
      </c>
      <c r="I3" s="7" t="str">
        <f>IF($A3="","",DBCS(TRIM(PHONETIC(更新者名簿!E9)))&amp;"")</f>
        <v/>
      </c>
      <c r="J3" s="7" t="str">
        <f>IF($A3="","",DBCS(TRIM(PHONETIC(更新者名簿!F9)))&amp;"")</f>
        <v/>
      </c>
      <c r="K3" s="7" t="str">
        <f>IF($A3="","",PROPER(更新者名簿!G9)&amp;"")</f>
        <v/>
      </c>
      <c r="L3" s="7" t="str">
        <f>IF($G3="","",PROPER(更新者名簿!H9)&amp;"")</f>
        <v/>
      </c>
      <c r="M3" s="7" t="str">
        <f>""</f>
        <v/>
      </c>
      <c r="N3" s="7" t="str">
        <f>""</f>
        <v/>
      </c>
      <c r="O3" s="7" t="str">
        <f>""</f>
        <v/>
      </c>
      <c r="P3" s="7" t="str">
        <f>""</f>
        <v/>
      </c>
      <c r="Q3" s="7" t="str">
        <f>""</f>
        <v/>
      </c>
      <c r="R3" s="7" t="str">
        <f>""</f>
        <v/>
      </c>
      <c r="S3" s="7" t="str">
        <f>""</f>
        <v/>
      </c>
      <c r="T3" s="7" t="str">
        <f>""</f>
        <v/>
      </c>
      <c r="U3" s="7" t="str">
        <f t="shared" si="1"/>
        <v/>
      </c>
      <c r="V3" s="7" t="str">
        <f t="shared" si="1"/>
        <v/>
      </c>
      <c r="W3" s="7" t="str">
        <f>""</f>
        <v/>
      </c>
      <c r="X3" s="7" t="str">
        <f t="shared" si="2"/>
        <v/>
      </c>
      <c r="Y3" s="7" t="str">
        <f>""</f>
        <v/>
      </c>
      <c r="Z3" s="7" t="str">
        <f>""</f>
        <v/>
      </c>
      <c r="AA3" s="7" t="str">
        <f>""</f>
        <v/>
      </c>
      <c r="AB3" s="7" t="str">
        <f>""</f>
        <v/>
      </c>
      <c r="AC3" s="7" t="str">
        <f>IF($A3="","",更新者名簿!I9&amp;"")</f>
        <v/>
      </c>
      <c r="AD3" s="7" t="str">
        <f>IF($A3="","",更新者名簿!AH9&amp;"")</f>
        <v/>
      </c>
      <c r="AE3" s="7" t="str">
        <f>IF($A3="","",更新者名簿!B9&amp;"")</f>
        <v/>
      </c>
      <c r="AF3" s="8" t="str">
        <f>IF($A3="","",更新者名簿!X9)</f>
        <v/>
      </c>
      <c r="AG3" s="7" t="str">
        <f>IF($A3="","",更新者名簿!T9)</f>
        <v/>
      </c>
      <c r="AH3" s="7" t="str">
        <f>IF($A3="","",更新者名簿!U9&amp;"")</f>
        <v/>
      </c>
      <c r="AI3" s="7" t="str">
        <f>IF($A3="","",更新者名簿!AR9&amp;"")</f>
        <v/>
      </c>
      <c r="AJ3" s="7" t="str">
        <f>IF($A3="","",申込責任者!$N$39&amp;"")</f>
        <v/>
      </c>
      <c r="AK3" s="7" t="str">
        <f>IF($A3="","",申込責任者!$N$40&amp;"")</f>
        <v/>
      </c>
      <c r="AL3" s="7" t="str">
        <f>IF($A3="","",申込責任者!$N$42&amp;"")</f>
        <v/>
      </c>
      <c r="AM3" s="7" t="str">
        <f>IF($A3="","",申込責任者!$N$41)</f>
        <v/>
      </c>
      <c r="AN3" s="7" t="str">
        <f>IF($A3="","",申込責任者!$N$43&amp;"")</f>
        <v/>
      </c>
      <c r="AO3" s="7" t="str">
        <f>IF($A3="","",申込責任者!$N$44&amp;"")</f>
        <v/>
      </c>
      <c r="AP3" s="7" t="str">
        <f>IF($A3="","",申込責任者!$N$45&amp;"")</f>
        <v/>
      </c>
      <c r="AQ3" s="7" t="str">
        <f>IF($A3="","",申込責任者!$N$46&amp;"")</f>
        <v/>
      </c>
      <c r="AR3" s="7" t="str">
        <f>IF($A3="","",申込責任者!$N$47&amp;"")</f>
        <v/>
      </c>
      <c r="AS3" s="7" t="str">
        <f>IF($A3="","",申込責任者!$N$48&amp;"")</f>
        <v/>
      </c>
      <c r="AT3" s="7" t="str">
        <f>IF($A3="","",申込責任者!$N$49&amp;"")</f>
        <v/>
      </c>
      <c r="AU3" s="7" t="str">
        <f>IF($A3="","",申込責任者!$N$50&amp;"")</f>
        <v/>
      </c>
      <c r="AV3" s="7" t="str">
        <f>IF($A3="","",申込責任者!$N$51&amp;"")</f>
        <v/>
      </c>
      <c r="AW3" s="6" t="str">
        <f>IF($A3="","",申込責任者!$N$27&amp;"")</f>
        <v/>
      </c>
      <c r="AX3" s="7" t="str">
        <f>IF($A3="","",申込責任者!$N$20&amp;"")</f>
        <v/>
      </c>
      <c r="AY3" s="6" t="str">
        <f>IF($A3="","",更新者名簿!AT9)</f>
        <v/>
      </c>
      <c r="AZ3" s="6" t="str">
        <f>IF($A3="","",申込責任者!$N$33&amp;"")</f>
        <v/>
      </c>
      <c r="BA3" s="6" t="str">
        <f t="shared" si="3"/>
        <v/>
      </c>
      <c r="BB3" s="6" t="str">
        <f t="shared" si="4"/>
        <v/>
      </c>
      <c r="BC3" s="6" t="str">
        <f>""</f>
        <v/>
      </c>
      <c r="BD3" s="6" t="str">
        <f>""</f>
        <v/>
      </c>
      <c r="BE3" s="6" t="str">
        <f t="shared" si="5"/>
        <v/>
      </c>
      <c r="BF3" s="6" t="str">
        <f t="shared" ref="BF3:BF66" si="6">BE3</f>
        <v/>
      </c>
      <c r="BG3" s="7" t="str">
        <f>IF($A3="","",更新者名簿!AJ9&amp;"")</f>
        <v/>
      </c>
      <c r="BH3" s="7" t="str">
        <f>IF($A3="","",更新者名簿!AK9&amp;"")</f>
        <v/>
      </c>
      <c r="BI3" s="7" t="str">
        <f>IF($A3="","",更新者名簿!AL9&amp;"")</f>
        <v/>
      </c>
      <c r="BJ3" s="6" t="str">
        <f>IF(G3="","",申込責任者!$N$11)</f>
        <v/>
      </c>
      <c r="BK3" s="6" t="str">
        <f>IF(G3="","",申込責任者!$N$18)</f>
        <v/>
      </c>
    </row>
    <row r="4" spans="1:63">
      <c r="A4" s="6" t="str">
        <f>IF(更新者名簿!C10="","",更新者名簿!A10)</f>
        <v/>
      </c>
      <c r="B4" s="7" t="str">
        <f>IF($A4="","",更新者名簿!S10)</f>
        <v/>
      </c>
      <c r="C4" s="7" t="str">
        <f t="shared" si="0"/>
        <v/>
      </c>
      <c r="D4" s="7" t="str">
        <f>IF($A4="","",更新者名簿!Z10&amp;"")</f>
        <v/>
      </c>
      <c r="E4" s="7" t="str">
        <f>IF($A4="","",更新者名簿!Y10&amp;"")</f>
        <v/>
      </c>
      <c r="F4" s="7" t="str">
        <f>IF($A4="","",TEXT(SUBSTITUTE(更新者名簿!J10,".","/"),"yyyy/mm/dd"))</f>
        <v/>
      </c>
      <c r="G4" s="7" t="str">
        <f>IF($A4="","",TRIM(更新者名簿!C10)&amp;"")</f>
        <v/>
      </c>
      <c r="H4" s="7" t="str">
        <f>IF($A4="","",TRIM(更新者名簿!D10)&amp;"")</f>
        <v/>
      </c>
      <c r="I4" s="7" t="str">
        <f>IF($A4="","",DBCS(TRIM(PHONETIC(更新者名簿!E10)))&amp;"")</f>
        <v/>
      </c>
      <c r="J4" s="7" t="str">
        <f>IF($A4="","",DBCS(TRIM(PHONETIC(更新者名簿!F10)))&amp;"")</f>
        <v/>
      </c>
      <c r="K4" s="7" t="str">
        <f>IF($A4="","",PROPER(更新者名簿!G10)&amp;"")</f>
        <v/>
      </c>
      <c r="L4" s="7" t="str">
        <f>IF($G4="","",PROPER(更新者名簿!H10)&amp;"")</f>
        <v/>
      </c>
      <c r="M4" s="7" t="str">
        <f>""</f>
        <v/>
      </c>
      <c r="N4" s="7" t="str">
        <f>""</f>
        <v/>
      </c>
      <c r="O4" s="7" t="str">
        <f>""</f>
        <v/>
      </c>
      <c r="P4" s="7" t="str">
        <f>""</f>
        <v/>
      </c>
      <c r="Q4" s="7" t="str">
        <f>""</f>
        <v/>
      </c>
      <c r="R4" s="7" t="str">
        <f>""</f>
        <v/>
      </c>
      <c r="S4" s="7" t="str">
        <f>""</f>
        <v/>
      </c>
      <c r="T4" s="7" t="str">
        <f>""</f>
        <v/>
      </c>
      <c r="U4" s="7" t="str">
        <f t="shared" si="1"/>
        <v/>
      </c>
      <c r="V4" s="7" t="str">
        <f t="shared" si="1"/>
        <v/>
      </c>
      <c r="W4" s="7" t="str">
        <f>""</f>
        <v/>
      </c>
      <c r="X4" s="7" t="str">
        <f t="shared" si="2"/>
        <v/>
      </c>
      <c r="Y4" s="7" t="str">
        <f>""</f>
        <v/>
      </c>
      <c r="Z4" s="7" t="str">
        <f>""</f>
        <v/>
      </c>
      <c r="AA4" s="7" t="str">
        <f>""</f>
        <v/>
      </c>
      <c r="AB4" s="7" t="str">
        <f>""</f>
        <v/>
      </c>
      <c r="AC4" s="7" t="str">
        <f>IF($A4="","",更新者名簿!I10&amp;"")</f>
        <v/>
      </c>
      <c r="AD4" s="7" t="str">
        <f>IF($A4="","",更新者名簿!AH10&amp;"")</f>
        <v/>
      </c>
      <c r="AE4" s="7" t="str">
        <f>IF($A4="","",更新者名簿!B10&amp;"")</f>
        <v/>
      </c>
      <c r="AF4" s="8" t="str">
        <f>IF($A4="","",更新者名簿!X10)</f>
        <v/>
      </c>
      <c r="AG4" s="7" t="str">
        <f>IF($A4="","",更新者名簿!T10)</f>
        <v/>
      </c>
      <c r="AH4" s="7" t="str">
        <f>IF($A4="","",更新者名簿!U10&amp;"")</f>
        <v/>
      </c>
      <c r="AI4" s="7" t="str">
        <f>IF($A4="","",更新者名簿!AR10&amp;"")</f>
        <v/>
      </c>
      <c r="AJ4" s="7" t="str">
        <f>IF($A4="","",申込責任者!$N$39&amp;"")</f>
        <v/>
      </c>
      <c r="AK4" s="7" t="str">
        <f>IF($A4="","",申込責任者!$N$40&amp;"")</f>
        <v/>
      </c>
      <c r="AL4" s="7" t="str">
        <f>IF($A4="","",申込責任者!$N$42&amp;"")</f>
        <v/>
      </c>
      <c r="AM4" s="7" t="str">
        <f>IF($A4="","",申込責任者!$N$41)</f>
        <v/>
      </c>
      <c r="AN4" s="7" t="str">
        <f>IF($A4="","",申込責任者!$N$43&amp;"")</f>
        <v/>
      </c>
      <c r="AO4" s="7" t="str">
        <f>IF($A4="","",申込責任者!$N$44&amp;"")</f>
        <v/>
      </c>
      <c r="AP4" s="7" t="str">
        <f>IF($A4="","",申込責任者!$N$45&amp;"")</f>
        <v/>
      </c>
      <c r="AQ4" s="7" t="str">
        <f>IF($A4="","",申込責任者!$N$46&amp;"")</f>
        <v/>
      </c>
      <c r="AR4" s="7" t="str">
        <f>IF($A4="","",申込責任者!$N$47&amp;"")</f>
        <v/>
      </c>
      <c r="AS4" s="7" t="str">
        <f>IF($A4="","",申込責任者!$N$48&amp;"")</f>
        <v/>
      </c>
      <c r="AT4" s="7" t="str">
        <f>IF($A4="","",申込責任者!$N$49&amp;"")</f>
        <v/>
      </c>
      <c r="AU4" s="7" t="str">
        <f>IF($A4="","",申込責任者!$N$50&amp;"")</f>
        <v/>
      </c>
      <c r="AV4" s="7" t="str">
        <f>IF($A4="","",申込責任者!$N$51&amp;"")</f>
        <v/>
      </c>
      <c r="AW4" s="6" t="str">
        <f>IF($A4="","",申込責任者!$N$27&amp;"")</f>
        <v/>
      </c>
      <c r="AX4" s="7" t="str">
        <f>IF($A4="","",申込責任者!$N$20&amp;"")</f>
        <v/>
      </c>
      <c r="AY4" s="6" t="str">
        <f>IF($A4="","",更新者名簿!AT10)</f>
        <v/>
      </c>
      <c r="AZ4" s="6" t="str">
        <f>IF($A4="","",申込責任者!$N$33&amp;"")</f>
        <v/>
      </c>
      <c r="BA4" s="6" t="str">
        <f t="shared" si="3"/>
        <v/>
      </c>
      <c r="BB4" s="6" t="str">
        <f t="shared" si="4"/>
        <v/>
      </c>
      <c r="BC4" s="6" t="str">
        <f>""</f>
        <v/>
      </c>
      <c r="BD4" s="6" t="str">
        <f>""</f>
        <v/>
      </c>
      <c r="BE4" s="6" t="str">
        <f t="shared" si="5"/>
        <v/>
      </c>
      <c r="BF4" s="6" t="str">
        <f t="shared" si="6"/>
        <v/>
      </c>
      <c r="BG4" s="7" t="str">
        <f>IF($A4="","",更新者名簿!AJ10&amp;"")</f>
        <v/>
      </c>
      <c r="BH4" s="7" t="str">
        <f>IF($A4="","",更新者名簿!AK10&amp;"")</f>
        <v/>
      </c>
      <c r="BI4" s="7" t="str">
        <f>IF($A4="","",更新者名簿!AL10&amp;"")</f>
        <v/>
      </c>
      <c r="BJ4" s="6" t="str">
        <f>IF(G4="","",申込責任者!$N$11)</f>
        <v/>
      </c>
      <c r="BK4" s="6" t="str">
        <f>IF(G4="","",申込責任者!$N$18)</f>
        <v/>
      </c>
    </row>
    <row r="5" spans="1:63">
      <c r="A5" s="6" t="str">
        <f>IF(更新者名簿!C11="","",更新者名簿!A11)</f>
        <v/>
      </c>
      <c r="B5" s="7" t="str">
        <f>IF($A5="","",更新者名簿!S11)</f>
        <v/>
      </c>
      <c r="C5" s="7" t="str">
        <f t="shared" si="0"/>
        <v/>
      </c>
      <c r="D5" s="7" t="str">
        <f>IF($A5="","",更新者名簿!Z11&amp;"")</f>
        <v/>
      </c>
      <c r="E5" s="7" t="str">
        <f>IF($A5="","",更新者名簿!Y11&amp;"")</f>
        <v/>
      </c>
      <c r="F5" s="7" t="str">
        <f>IF($A5="","",TEXT(SUBSTITUTE(更新者名簿!J11,".","/"),"yyyy/mm/dd"))</f>
        <v/>
      </c>
      <c r="G5" s="7" t="str">
        <f>IF($A5="","",TRIM(更新者名簿!C11)&amp;"")</f>
        <v/>
      </c>
      <c r="H5" s="7" t="str">
        <f>IF($A5="","",TRIM(更新者名簿!D11)&amp;"")</f>
        <v/>
      </c>
      <c r="I5" s="7" t="str">
        <f>IF($A5="","",DBCS(TRIM(PHONETIC(更新者名簿!E11)))&amp;"")</f>
        <v/>
      </c>
      <c r="J5" s="7" t="str">
        <f>IF($A5="","",DBCS(TRIM(PHONETIC(更新者名簿!F11)))&amp;"")</f>
        <v/>
      </c>
      <c r="K5" s="7" t="str">
        <f>IF($A5="","",PROPER(更新者名簿!G11)&amp;"")</f>
        <v/>
      </c>
      <c r="L5" s="7" t="str">
        <f>IF($G5="","",PROPER(更新者名簿!H11)&amp;"")</f>
        <v/>
      </c>
      <c r="M5" s="7" t="str">
        <f>""</f>
        <v/>
      </c>
      <c r="N5" s="7" t="str">
        <f>""</f>
        <v/>
      </c>
      <c r="O5" s="7" t="str">
        <f>""</f>
        <v/>
      </c>
      <c r="P5" s="7" t="str">
        <f>""</f>
        <v/>
      </c>
      <c r="Q5" s="7" t="str">
        <f>""</f>
        <v/>
      </c>
      <c r="R5" s="7" t="str">
        <f>""</f>
        <v/>
      </c>
      <c r="S5" s="7" t="str">
        <f>""</f>
        <v/>
      </c>
      <c r="T5" s="7" t="str">
        <f>""</f>
        <v/>
      </c>
      <c r="U5" s="7" t="str">
        <f t="shared" si="1"/>
        <v/>
      </c>
      <c r="V5" s="7" t="str">
        <f t="shared" si="1"/>
        <v/>
      </c>
      <c r="W5" s="7" t="str">
        <f>""</f>
        <v/>
      </c>
      <c r="X5" s="7" t="str">
        <f t="shared" si="2"/>
        <v/>
      </c>
      <c r="Y5" s="7" t="str">
        <f>""</f>
        <v/>
      </c>
      <c r="Z5" s="7" t="str">
        <f>""</f>
        <v/>
      </c>
      <c r="AA5" s="7" t="str">
        <f>""</f>
        <v/>
      </c>
      <c r="AB5" s="7" t="str">
        <f>""</f>
        <v/>
      </c>
      <c r="AC5" s="7" t="str">
        <f>IF($A5="","",更新者名簿!I11&amp;"")</f>
        <v/>
      </c>
      <c r="AD5" s="7" t="str">
        <f>IF($A5="","",更新者名簿!AH11&amp;"")</f>
        <v/>
      </c>
      <c r="AE5" s="7" t="str">
        <f>IF($A5="","",更新者名簿!B11&amp;"")</f>
        <v/>
      </c>
      <c r="AF5" s="8" t="str">
        <f>IF($A5="","",更新者名簿!X11)</f>
        <v/>
      </c>
      <c r="AG5" s="7" t="str">
        <f>IF($A5="","",更新者名簿!T11)</f>
        <v/>
      </c>
      <c r="AH5" s="7" t="str">
        <f>IF($A5="","",更新者名簿!U11&amp;"")</f>
        <v/>
      </c>
      <c r="AI5" s="7" t="str">
        <f>IF($A5="","",更新者名簿!AR11&amp;"")</f>
        <v/>
      </c>
      <c r="AJ5" s="7" t="str">
        <f>IF($A5="","",申込責任者!$N$39&amp;"")</f>
        <v/>
      </c>
      <c r="AK5" s="7" t="str">
        <f>IF($A5="","",申込責任者!$N$40&amp;"")</f>
        <v/>
      </c>
      <c r="AL5" s="7" t="str">
        <f>IF($A5="","",申込責任者!$N$42&amp;"")</f>
        <v/>
      </c>
      <c r="AM5" s="7" t="str">
        <f>IF($A5="","",申込責任者!$N$41)</f>
        <v/>
      </c>
      <c r="AN5" s="7" t="str">
        <f>IF($A5="","",申込責任者!$N$43&amp;"")</f>
        <v/>
      </c>
      <c r="AO5" s="7" t="str">
        <f>IF($A5="","",申込責任者!$N$44&amp;"")</f>
        <v/>
      </c>
      <c r="AP5" s="7" t="str">
        <f>IF($A5="","",申込責任者!$N$45&amp;"")</f>
        <v/>
      </c>
      <c r="AQ5" s="7" t="str">
        <f>IF($A5="","",申込責任者!$N$46&amp;"")</f>
        <v/>
      </c>
      <c r="AR5" s="7" t="str">
        <f>IF($A5="","",申込責任者!$N$47&amp;"")</f>
        <v/>
      </c>
      <c r="AS5" s="7" t="str">
        <f>IF($A5="","",申込責任者!$N$48&amp;"")</f>
        <v/>
      </c>
      <c r="AT5" s="7" t="str">
        <f>IF($A5="","",申込責任者!$N$49&amp;"")</f>
        <v/>
      </c>
      <c r="AU5" s="7" t="str">
        <f>IF($A5="","",申込責任者!$N$50&amp;"")</f>
        <v/>
      </c>
      <c r="AV5" s="7" t="str">
        <f>IF($A5="","",申込責任者!$N$51&amp;"")</f>
        <v/>
      </c>
      <c r="AW5" s="6" t="str">
        <f>IF($A5="","",申込責任者!$N$27&amp;"")</f>
        <v/>
      </c>
      <c r="AX5" s="7" t="str">
        <f>IF($A5="","",申込責任者!$N$20&amp;"")</f>
        <v/>
      </c>
      <c r="AY5" s="6" t="str">
        <f>IF($A5="","",更新者名簿!AT11)</f>
        <v/>
      </c>
      <c r="AZ5" s="6" t="str">
        <f>IF($A5="","",申込責任者!$N$33&amp;"")</f>
        <v/>
      </c>
      <c r="BA5" s="6" t="str">
        <f t="shared" si="3"/>
        <v/>
      </c>
      <c r="BB5" s="6" t="str">
        <f t="shared" si="4"/>
        <v/>
      </c>
      <c r="BC5" s="6" t="str">
        <f>""</f>
        <v/>
      </c>
      <c r="BD5" s="6" t="str">
        <f>""</f>
        <v/>
      </c>
      <c r="BE5" s="6" t="str">
        <f t="shared" si="5"/>
        <v/>
      </c>
      <c r="BF5" s="6" t="str">
        <f t="shared" si="6"/>
        <v/>
      </c>
      <c r="BG5" s="7" t="str">
        <f>IF($A5="","",更新者名簿!AJ11&amp;"")</f>
        <v/>
      </c>
      <c r="BH5" s="7" t="str">
        <f>IF($A5="","",更新者名簿!AK11&amp;"")</f>
        <v/>
      </c>
      <c r="BI5" s="7" t="str">
        <f>IF($A5="","",更新者名簿!AL11&amp;"")</f>
        <v/>
      </c>
      <c r="BJ5" s="6" t="str">
        <f>IF(G5="","",申込責任者!$N$11)</f>
        <v/>
      </c>
      <c r="BK5" s="6" t="str">
        <f>IF(G5="","",申込責任者!$N$18)</f>
        <v/>
      </c>
    </row>
    <row r="6" spans="1:63">
      <c r="A6" s="6" t="str">
        <f>IF(更新者名簿!C12="","",更新者名簿!A12)</f>
        <v/>
      </c>
      <c r="B6" s="7" t="str">
        <f>IF($A6="","",更新者名簿!S12)</f>
        <v/>
      </c>
      <c r="C6" s="7" t="str">
        <f t="shared" si="0"/>
        <v/>
      </c>
      <c r="D6" s="7" t="str">
        <f>IF($A6="","",更新者名簿!Z12&amp;"")</f>
        <v/>
      </c>
      <c r="E6" s="7" t="str">
        <f>IF($A6="","",更新者名簿!Y12&amp;"")</f>
        <v/>
      </c>
      <c r="F6" s="7" t="str">
        <f>IF($A6="","",TEXT(SUBSTITUTE(更新者名簿!J12,".","/"),"yyyy/mm/dd"))</f>
        <v/>
      </c>
      <c r="G6" s="7" t="str">
        <f>IF($A6="","",TRIM(更新者名簿!C12)&amp;"")</f>
        <v/>
      </c>
      <c r="H6" s="7" t="str">
        <f>IF($A6="","",TRIM(更新者名簿!D12)&amp;"")</f>
        <v/>
      </c>
      <c r="I6" s="7" t="str">
        <f>IF($A6="","",DBCS(TRIM(PHONETIC(更新者名簿!E12)))&amp;"")</f>
        <v/>
      </c>
      <c r="J6" s="7" t="str">
        <f>IF($A6="","",DBCS(TRIM(PHONETIC(更新者名簿!F12)))&amp;"")</f>
        <v/>
      </c>
      <c r="K6" s="7" t="str">
        <f>IF($A6="","",PROPER(更新者名簿!G12)&amp;"")</f>
        <v/>
      </c>
      <c r="L6" s="7" t="str">
        <f>IF($G6="","",PROPER(更新者名簿!H12)&amp;"")</f>
        <v/>
      </c>
      <c r="M6" s="7" t="str">
        <f>""</f>
        <v/>
      </c>
      <c r="N6" s="7" t="str">
        <f>""</f>
        <v/>
      </c>
      <c r="O6" s="7" t="str">
        <f>""</f>
        <v/>
      </c>
      <c r="P6" s="7" t="str">
        <f>""</f>
        <v/>
      </c>
      <c r="Q6" s="7" t="str">
        <f>""</f>
        <v/>
      </c>
      <c r="R6" s="7" t="str">
        <f>""</f>
        <v/>
      </c>
      <c r="S6" s="7" t="str">
        <f>""</f>
        <v/>
      </c>
      <c r="T6" s="7" t="str">
        <f>""</f>
        <v/>
      </c>
      <c r="U6" s="7" t="str">
        <f t="shared" si="1"/>
        <v/>
      </c>
      <c r="V6" s="7" t="str">
        <f t="shared" si="1"/>
        <v/>
      </c>
      <c r="W6" s="7" t="str">
        <f>""</f>
        <v/>
      </c>
      <c r="X6" s="7" t="str">
        <f t="shared" si="2"/>
        <v/>
      </c>
      <c r="Y6" s="7" t="str">
        <f>""</f>
        <v/>
      </c>
      <c r="Z6" s="7" t="str">
        <f>""</f>
        <v/>
      </c>
      <c r="AA6" s="7" t="str">
        <f>""</f>
        <v/>
      </c>
      <c r="AB6" s="7" t="str">
        <f>""</f>
        <v/>
      </c>
      <c r="AC6" s="7" t="str">
        <f>IF($A6="","",更新者名簿!I12&amp;"")</f>
        <v/>
      </c>
      <c r="AD6" s="7" t="str">
        <f>IF($A6="","",更新者名簿!AH12&amp;"")</f>
        <v/>
      </c>
      <c r="AE6" s="7" t="str">
        <f>IF($A6="","",更新者名簿!B12&amp;"")</f>
        <v/>
      </c>
      <c r="AF6" s="8" t="str">
        <f>IF($A6="","",更新者名簿!X12)</f>
        <v/>
      </c>
      <c r="AG6" s="7" t="str">
        <f>IF($A6="","",更新者名簿!T12)</f>
        <v/>
      </c>
      <c r="AH6" s="7" t="str">
        <f>IF($A6="","",更新者名簿!U12&amp;"")</f>
        <v/>
      </c>
      <c r="AI6" s="7" t="str">
        <f>IF($A6="","",更新者名簿!AR12&amp;"")</f>
        <v/>
      </c>
      <c r="AJ6" s="7" t="str">
        <f>IF($A6="","",申込責任者!$N$39&amp;"")</f>
        <v/>
      </c>
      <c r="AK6" s="7" t="str">
        <f>IF($A6="","",申込責任者!$N$40&amp;"")</f>
        <v/>
      </c>
      <c r="AL6" s="7" t="str">
        <f>IF($A6="","",申込責任者!$N$42&amp;"")</f>
        <v/>
      </c>
      <c r="AM6" s="7" t="str">
        <f>IF($A6="","",申込責任者!$N$41)</f>
        <v/>
      </c>
      <c r="AN6" s="7" t="str">
        <f>IF($A6="","",申込責任者!$N$43&amp;"")</f>
        <v/>
      </c>
      <c r="AO6" s="7" t="str">
        <f>IF($A6="","",申込責任者!$N$44&amp;"")</f>
        <v/>
      </c>
      <c r="AP6" s="7" t="str">
        <f>IF($A6="","",申込責任者!$N$45&amp;"")</f>
        <v/>
      </c>
      <c r="AQ6" s="7" t="str">
        <f>IF($A6="","",申込責任者!$N$46&amp;"")</f>
        <v/>
      </c>
      <c r="AR6" s="7" t="str">
        <f>IF($A6="","",申込責任者!$N$47&amp;"")</f>
        <v/>
      </c>
      <c r="AS6" s="7" t="str">
        <f>IF($A6="","",申込責任者!$N$48&amp;"")</f>
        <v/>
      </c>
      <c r="AT6" s="7" t="str">
        <f>IF($A6="","",申込責任者!$N$49&amp;"")</f>
        <v/>
      </c>
      <c r="AU6" s="7" t="str">
        <f>IF($A6="","",申込責任者!$N$50&amp;"")</f>
        <v/>
      </c>
      <c r="AV6" s="7" t="str">
        <f>IF($A6="","",申込責任者!$N$51&amp;"")</f>
        <v/>
      </c>
      <c r="AW6" s="6" t="str">
        <f>IF($A6="","",申込責任者!$N$27&amp;"")</f>
        <v/>
      </c>
      <c r="AX6" s="7" t="str">
        <f>IF($A6="","",申込責任者!$N$20&amp;"")</f>
        <v/>
      </c>
      <c r="AY6" s="6" t="str">
        <f>IF($A6="","",更新者名簿!AT12)</f>
        <v/>
      </c>
      <c r="AZ6" s="6" t="str">
        <f>IF($A6="","",申込責任者!$N$33&amp;"")</f>
        <v/>
      </c>
      <c r="BA6" s="6" t="str">
        <f t="shared" si="3"/>
        <v/>
      </c>
      <c r="BB6" s="6" t="str">
        <f t="shared" si="4"/>
        <v/>
      </c>
      <c r="BC6" s="6" t="str">
        <f>""</f>
        <v/>
      </c>
      <c r="BD6" s="6" t="str">
        <f>""</f>
        <v/>
      </c>
      <c r="BE6" s="6" t="str">
        <f t="shared" si="5"/>
        <v/>
      </c>
      <c r="BF6" s="6" t="str">
        <f t="shared" si="6"/>
        <v/>
      </c>
      <c r="BG6" s="7" t="str">
        <f>IF($A6="","",更新者名簿!AJ12&amp;"")</f>
        <v/>
      </c>
      <c r="BH6" s="7" t="str">
        <f>IF($A6="","",更新者名簿!AK12&amp;"")</f>
        <v/>
      </c>
      <c r="BI6" s="7" t="str">
        <f>IF($A6="","",更新者名簿!AL12&amp;"")</f>
        <v/>
      </c>
      <c r="BJ6" s="6" t="str">
        <f>IF(G6="","",申込責任者!$N$11)</f>
        <v/>
      </c>
      <c r="BK6" s="6" t="str">
        <f>IF(G6="","",申込責任者!$N$18)</f>
        <v/>
      </c>
    </row>
    <row r="7" spans="1:63">
      <c r="A7" s="6" t="str">
        <f>IF(更新者名簿!C13="","",更新者名簿!A13)</f>
        <v/>
      </c>
      <c r="B7" s="7" t="str">
        <f>IF($A7="","",更新者名簿!S13)</f>
        <v/>
      </c>
      <c r="C7" s="7" t="str">
        <f t="shared" si="0"/>
        <v/>
      </c>
      <c r="D7" s="7" t="str">
        <f>IF($A7="","",更新者名簿!Z13&amp;"")</f>
        <v/>
      </c>
      <c r="E7" s="7" t="str">
        <f>IF($A7="","",更新者名簿!Y13&amp;"")</f>
        <v/>
      </c>
      <c r="F7" s="7" t="str">
        <f>IF($A7="","",TEXT(SUBSTITUTE(更新者名簿!J13,".","/"),"yyyy/mm/dd"))</f>
        <v/>
      </c>
      <c r="G7" s="7" t="str">
        <f>IF($A7="","",TRIM(更新者名簿!C13)&amp;"")</f>
        <v/>
      </c>
      <c r="H7" s="7" t="str">
        <f>IF($A7="","",TRIM(更新者名簿!D13)&amp;"")</f>
        <v/>
      </c>
      <c r="I7" s="7" t="str">
        <f>IF($A7="","",DBCS(TRIM(PHONETIC(更新者名簿!E13)))&amp;"")</f>
        <v/>
      </c>
      <c r="J7" s="7" t="str">
        <f>IF($A7="","",DBCS(TRIM(PHONETIC(更新者名簿!F13)))&amp;"")</f>
        <v/>
      </c>
      <c r="K7" s="7" t="str">
        <f>IF($A7="","",PROPER(更新者名簿!G13)&amp;"")</f>
        <v/>
      </c>
      <c r="L7" s="7" t="str">
        <f>IF($G7="","",PROPER(更新者名簿!H13)&amp;"")</f>
        <v/>
      </c>
      <c r="M7" s="7" t="str">
        <f>""</f>
        <v/>
      </c>
      <c r="N7" s="7" t="str">
        <f>""</f>
        <v/>
      </c>
      <c r="O7" s="7" t="str">
        <f>""</f>
        <v/>
      </c>
      <c r="P7" s="7" t="str">
        <f>""</f>
        <v/>
      </c>
      <c r="Q7" s="7" t="str">
        <f>""</f>
        <v/>
      </c>
      <c r="R7" s="7" t="str">
        <f>""</f>
        <v/>
      </c>
      <c r="S7" s="7" t="str">
        <f>""</f>
        <v/>
      </c>
      <c r="T7" s="7" t="str">
        <f>""</f>
        <v/>
      </c>
      <c r="U7" s="7" t="str">
        <f t="shared" si="1"/>
        <v/>
      </c>
      <c r="V7" s="7" t="str">
        <f t="shared" si="1"/>
        <v/>
      </c>
      <c r="W7" s="7" t="str">
        <f>""</f>
        <v/>
      </c>
      <c r="X7" s="7" t="str">
        <f t="shared" si="2"/>
        <v/>
      </c>
      <c r="Y7" s="7" t="str">
        <f>""</f>
        <v/>
      </c>
      <c r="Z7" s="7" t="str">
        <f>""</f>
        <v/>
      </c>
      <c r="AA7" s="7" t="str">
        <f>""</f>
        <v/>
      </c>
      <c r="AB7" s="7" t="str">
        <f>""</f>
        <v/>
      </c>
      <c r="AC7" s="7" t="str">
        <f>IF($A7="","",更新者名簿!I13&amp;"")</f>
        <v/>
      </c>
      <c r="AD7" s="7" t="str">
        <f>IF($A7="","",更新者名簿!AH13&amp;"")</f>
        <v/>
      </c>
      <c r="AE7" s="7" t="str">
        <f>IF($A7="","",更新者名簿!B13&amp;"")</f>
        <v/>
      </c>
      <c r="AF7" s="8" t="str">
        <f>IF($A7="","",更新者名簿!X13)</f>
        <v/>
      </c>
      <c r="AG7" s="7" t="str">
        <f>IF($A7="","",更新者名簿!T13)</f>
        <v/>
      </c>
      <c r="AH7" s="7" t="str">
        <f>IF($A7="","",更新者名簿!U13&amp;"")</f>
        <v/>
      </c>
      <c r="AI7" s="7" t="str">
        <f>IF($A7="","",更新者名簿!AR13&amp;"")</f>
        <v/>
      </c>
      <c r="AJ7" s="7" t="str">
        <f>IF($A7="","",申込責任者!$N$39&amp;"")</f>
        <v/>
      </c>
      <c r="AK7" s="7" t="str">
        <f>IF($A7="","",申込責任者!$N$40&amp;"")</f>
        <v/>
      </c>
      <c r="AL7" s="7" t="str">
        <f>IF($A7="","",申込責任者!$N$42&amp;"")</f>
        <v/>
      </c>
      <c r="AM7" s="7" t="str">
        <f>IF($A7="","",申込責任者!$N$41)</f>
        <v/>
      </c>
      <c r="AN7" s="7" t="str">
        <f>IF($A7="","",申込責任者!$N$43&amp;"")</f>
        <v/>
      </c>
      <c r="AO7" s="7" t="str">
        <f>IF($A7="","",申込責任者!$N$44&amp;"")</f>
        <v/>
      </c>
      <c r="AP7" s="7" t="str">
        <f>IF($A7="","",申込責任者!$N$45&amp;"")</f>
        <v/>
      </c>
      <c r="AQ7" s="7" t="str">
        <f>IF($A7="","",申込責任者!$N$46&amp;"")</f>
        <v/>
      </c>
      <c r="AR7" s="7" t="str">
        <f>IF($A7="","",申込責任者!$N$47&amp;"")</f>
        <v/>
      </c>
      <c r="AS7" s="7" t="str">
        <f>IF($A7="","",申込責任者!$N$48&amp;"")</f>
        <v/>
      </c>
      <c r="AT7" s="7" t="str">
        <f>IF($A7="","",申込責任者!$N$49&amp;"")</f>
        <v/>
      </c>
      <c r="AU7" s="7" t="str">
        <f>IF($A7="","",申込責任者!$N$50&amp;"")</f>
        <v/>
      </c>
      <c r="AV7" s="7" t="str">
        <f>IF($A7="","",申込責任者!$N$51&amp;"")</f>
        <v/>
      </c>
      <c r="AW7" s="6" t="str">
        <f>IF($A7="","",申込責任者!$N$27&amp;"")</f>
        <v/>
      </c>
      <c r="AX7" s="7" t="str">
        <f>IF($A7="","",申込責任者!$N$20&amp;"")</f>
        <v/>
      </c>
      <c r="AY7" s="6" t="str">
        <f>IF($A7="","",更新者名簿!AT13)</f>
        <v/>
      </c>
      <c r="AZ7" s="6" t="str">
        <f>IF($A7="","",申込責任者!$N$33&amp;"")</f>
        <v/>
      </c>
      <c r="BA7" s="6" t="str">
        <f t="shared" si="3"/>
        <v/>
      </c>
      <c r="BB7" s="6" t="str">
        <f t="shared" si="4"/>
        <v/>
      </c>
      <c r="BC7" s="6" t="str">
        <f>""</f>
        <v/>
      </c>
      <c r="BD7" s="6" t="str">
        <f>""</f>
        <v/>
      </c>
      <c r="BE7" s="6" t="str">
        <f t="shared" si="5"/>
        <v/>
      </c>
      <c r="BF7" s="6" t="str">
        <f t="shared" si="6"/>
        <v/>
      </c>
      <c r="BG7" s="7" t="str">
        <f>IF($A7="","",更新者名簿!AJ13&amp;"")</f>
        <v/>
      </c>
      <c r="BH7" s="7" t="str">
        <f>IF($A7="","",更新者名簿!AK13&amp;"")</f>
        <v/>
      </c>
      <c r="BI7" s="7" t="str">
        <f>IF($A7="","",更新者名簿!AL13&amp;"")</f>
        <v/>
      </c>
      <c r="BJ7" s="6" t="str">
        <f>IF(G7="","",申込責任者!$N$11)</f>
        <v/>
      </c>
      <c r="BK7" s="6" t="str">
        <f>IF(G7="","",申込責任者!$N$18)</f>
        <v/>
      </c>
    </row>
    <row r="8" spans="1:63">
      <c r="A8" s="6" t="str">
        <f>IF(更新者名簿!C14="","",更新者名簿!A14)</f>
        <v/>
      </c>
      <c r="B8" s="7" t="str">
        <f>IF($A8="","",更新者名簿!S14)</f>
        <v/>
      </c>
      <c r="C8" s="7" t="str">
        <f t="shared" si="0"/>
        <v/>
      </c>
      <c r="D8" s="7" t="str">
        <f>IF($A8="","",更新者名簿!Z14&amp;"")</f>
        <v/>
      </c>
      <c r="E8" s="7" t="str">
        <f>IF($A8="","",更新者名簿!Y14&amp;"")</f>
        <v/>
      </c>
      <c r="F8" s="7" t="str">
        <f>IF($A8="","",TEXT(SUBSTITUTE(更新者名簿!J14,".","/"),"yyyy/mm/dd"))</f>
        <v/>
      </c>
      <c r="G8" s="7" t="str">
        <f>IF($A8="","",TRIM(更新者名簿!C14)&amp;"")</f>
        <v/>
      </c>
      <c r="H8" s="7" t="str">
        <f>IF($A8="","",TRIM(更新者名簿!D14)&amp;"")</f>
        <v/>
      </c>
      <c r="I8" s="7" t="str">
        <f>IF($A8="","",DBCS(TRIM(PHONETIC(更新者名簿!E14)))&amp;"")</f>
        <v/>
      </c>
      <c r="J8" s="7" t="str">
        <f>IF($A8="","",DBCS(TRIM(PHONETIC(更新者名簿!F14)))&amp;"")</f>
        <v/>
      </c>
      <c r="K8" s="7" t="str">
        <f>IF($A8="","",PROPER(更新者名簿!G14)&amp;"")</f>
        <v/>
      </c>
      <c r="L8" s="7" t="str">
        <f>IF($G8="","",PROPER(更新者名簿!H14)&amp;"")</f>
        <v/>
      </c>
      <c r="M8" s="7" t="str">
        <f>""</f>
        <v/>
      </c>
      <c r="N8" s="7" t="str">
        <f>""</f>
        <v/>
      </c>
      <c r="O8" s="7" t="str">
        <f>""</f>
        <v/>
      </c>
      <c r="P8" s="7" t="str">
        <f>""</f>
        <v/>
      </c>
      <c r="Q8" s="7" t="str">
        <f>""</f>
        <v/>
      </c>
      <c r="R8" s="7" t="str">
        <f>""</f>
        <v/>
      </c>
      <c r="S8" s="7" t="str">
        <f>""</f>
        <v/>
      </c>
      <c r="T8" s="7" t="str">
        <f>""</f>
        <v/>
      </c>
      <c r="U8" s="7" t="str">
        <f t="shared" si="1"/>
        <v/>
      </c>
      <c r="V8" s="7" t="str">
        <f t="shared" si="1"/>
        <v/>
      </c>
      <c r="W8" s="7" t="str">
        <f>""</f>
        <v/>
      </c>
      <c r="X8" s="7" t="str">
        <f t="shared" si="2"/>
        <v/>
      </c>
      <c r="Y8" s="7" t="str">
        <f>""</f>
        <v/>
      </c>
      <c r="Z8" s="7" t="str">
        <f>""</f>
        <v/>
      </c>
      <c r="AA8" s="7" t="str">
        <f>""</f>
        <v/>
      </c>
      <c r="AB8" s="7" t="str">
        <f>""</f>
        <v/>
      </c>
      <c r="AC8" s="7" t="str">
        <f>IF($A8="","",更新者名簿!I14&amp;"")</f>
        <v/>
      </c>
      <c r="AD8" s="7" t="str">
        <f>IF($A8="","",更新者名簿!AH14&amp;"")</f>
        <v/>
      </c>
      <c r="AE8" s="7" t="str">
        <f>IF($A8="","",更新者名簿!B14&amp;"")</f>
        <v/>
      </c>
      <c r="AF8" s="8" t="str">
        <f>IF($A8="","",更新者名簿!X14)</f>
        <v/>
      </c>
      <c r="AG8" s="7" t="str">
        <f>IF($A8="","",更新者名簿!T14)</f>
        <v/>
      </c>
      <c r="AH8" s="7" t="str">
        <f>IF($A8="","",更新者名簿!U14&amp;"")</f>
        <v/>
      </c>
      <c r="AI8" s="7" t="str">
        <f>IF($A8="","",更新者名簿!AR14&amp;"")</f>
        <v/>
      </c>
      <c r="AJ8" s="7" t="str">
        <f>IF($A8="","",申込責任者!$N$39&amp;"")</f>
        <v/>
      </c>
      <c r="AK8" s="7" t="str">
        <f>IF($A8="","",申込責任者!$N$40&amp;"")</f>
        <v/>
      </c>
      <c r="AL8" s="7" t="str">
        <f>IF($A8="","",申込責任者!$N$42&amp;"")</f>
        <v/>
      </c>
      <c r="AM8" s="7" t="str">
        <f>IF($A8="","",申込責任者!$N$41)</f>
        <v/>
      </c>
      <c r="AN8" s="7" t="str">
        <f>IF($A8="","",申込責任者!$N$43&amp;"")</f>
        <v/>
      </c>
      <c r="AO8" s="7" t="str">
        <f>IF($A8="","",申込責任者!$N$44&amp;"")</f>
        <v/>
      </c>
      <c r="AP8" s="7" t="str">
        <f>IF($A8="","",申込責任者!$N$45&amp;"")</f>
        <v/>
      </c>
      <c r="AQ8" s="7" t="str">
        <f>IF($A8="","",申込責任者!$N$46&amp;"")</f>
        <v/>
      </c>
      <c r="AR8" s="7" t="str">
        <f>IF($A8="","",申込責任者!$N$47&amp;"")</f>
        <v/>
      </c>
      <c r="AS8" s="7" t="str">
        <f>IF($A8="","",申込責任者!$N$48&amp;"")</f>
        <v/>
      </c>
      <c r="AT8" s="7" t="str">
        <f>IF($A8="","",申込責任者!$N$49&amp;"")</f>
        <v/>
      </c>
      <c r="AU8" s="7" t="str">
        <f>IF($A8="","",申込責任者!$N$50&amp;"")</f>
        <v/>
      </c>
      <c r="AV8" s="7" t="str">
        <f>IF($A8="","",申込責任者!$N$51&amp;"")</f>
        <v/>
      </c>
      <c r="AW8" s="6" t="str">
        <f>IF($A8="","",申込責任者!$N$27&amp;"")</f>
        <v/>
      </c>
      <c r="AX8" s="7" t="str">
        <f>IF($A8="","",申込責任者!$N$20&amp;"")</f>
        <v/>
      </c>
      <c r="AY8" s="6" t="str">
        <f>IF($A8="","",更新者名簿!AT14)</f>
        <v/>
      </c>
      <c r="AZ8" s="6" t="str">
        <f>IF($A8="","",申込責任者!$N$33&amp;"")</f>
        <v/>
      </c>
      <c r="BA8" s="6" t="str">
        <f t="shared" si="3"/>
        <v/>
      </c>
      <c r="BB8" s="6" t="str">
        <f t="shared" si="4"/>
        <v/>
      </c>
      <c r="BC8" s="6" t="str">
        <f>""</f>
        <v/>
      </c>
      <c r="BD8" s="6" t="str">
        <f>""</f>
        <v/>
      </c>
      <c r="BE8" s="6" t="str">
        <f t="shared" si="5"/>
        <v/>
      </c>
      <c r="BF8" s="6" t="str">
        <f t="shared" si="6"/>
        <v/>
      </c>
      <c r="BG8" s="7" t="str">
        <f>IF($A8="","",更新者名簿!AJ14&amp;"")</f>
        <v/>
      </c>
      <c r="BH8" s="7" t="str">
        <f>IF($A8="","",更新者名簿!AK14&amp;"")</f>
        <v/>
      </c>
      <c r="BI8" s="7" t="str">
        <f>IF($A8="","",更新者名簿!AL14&amp;"")</f>
        <v/>
      </c>
      <c r="BJ8" s="6" t="str">
        <f>IF(G8="","",申込責任者!$N$11)</f>
        <v/>
      </c>
      <c r="BK8" s="6" t="str">
        <f>IF(G8="","",申込責任者!$N$18)</f>
        <v/>
      </c>
    </row>
    <row r="9" spans="1:63">
      <c r="A9" s="6" t="str">
        <f>IF(更新者名簿!C15="","",更新者名簿!A15)</f>
        <v/>
      </c>
      <c r="B9" s="7" t="str">
        <f>IF($A9="","",更新者名簿!S15)</f>
        <v/>
      </c>
      <c r="C9" s="7" t="str">
        <f t="shared" si="0"/>
        <v/>
      </c>
      <c r="D9" s="7" t="str">
        <f>IF($A9="","",更新者名簿!Z15&amp;"")</f>
        <v/>
      </c>
      <c r="E9" s="7" t="str">
        <f>IF($A9="","",更新者名簿!Y15&amp;"")</f>
        <v/>
      </c>
      <c r="F9" s="7" t="str">
        <f>IF($A9="","",TEXT(SUBSTITUTE(更新者名簿!J15,".","/"),"yyyy/mm/dd"))</f>
        <v/>
      </c>
      <c r="G9" s="7" t="str">
        <f>IF($A9="","",TRIM(更新者名簿!C15)&amp;"")</f>
        <v/>
      </c>
      <c r="H9" s="7" t="str">
        <f>IF($A9="","",TRIM(更新者名簿!D15)&amp;"")</f>
        <v/>
      </c>
      <c r="I9" s="7" t="str">
        <f>IF($A9="","",DBCS(TRIM(PHONETIC(更新者名簿!E15)))&amp;"")</f>
        <v/>
      </c>
      <c r="J9" s="7" t="str">
        <f>IF($A9="","",DBCS(TRIM(PHONETIC(更新者名簿!F15)))&amp;"")</f>
        <v/>
      </c>
      <c r="K9" s="7" t="str">
        <f>IF($A9="","",PROPER(更新者名簿!G15)&amp;"")</f>
        <v/>
      </c>
      <c r="L9" s="7" t="str">
        <f>IF($G9="","",PROPER(更新者名簿!H15)&amp;"")</f>
        <v/>
      </c>
      <c r="M9" s="7" t="str">
        <f>""</f>
        <v/>
      </c>
      <c r="N9" s="7" t="str">
        <f>""</f>
        <v/>
      </c>
      <c r="O9" s="7" t="str">
        <f>""</f>
        <v/>
      </c>
      <c r="P9" s="7" t="str">
        <f>""</f>
        <v/>
      </c>
      <c r="Q9" s="7" t="str">
        <f>""</f>
        <v/>
      </c>
      <c r="R9" s="7" t="str">
        <f>""</f>
        <v/>
      </c>
      <c r="S9" s="7" t="str">
        <f>""</f>
        <v/>
      </c>
      <c r="T9" s="7" t="str">
        <f>""</f>
        <v/>
      </c>
      <c r="U9" s="7" t="str">
        <f t="shared" si="1"/>
        <v/>
      </c>
      <c r="V9" s="7" t="str">
        <f t="shared" si="1"/>
        <v/>
      </c>
      <c r="W9" s="7" t="str">
        <f>""</f>
        <v/>
      </c>
      <c r="X9" s="7" t="str">
        <f t="shared" si="2"/>
        <v/>
      </c>
      <c r="Y9" s="7" t="str">
        <f>""</f>
        <v/>
      </c>
      <c r="Z9" s="7" t="str">
        <f>""</f>
        <v/>
      </c>
      <c r="AA9" s="7" t="str">
        <f>""</f>
        <v/>
      </c>
      <c r="AB9" s="7" t="str">
        <f>""</f>
        <v/>
      </c>
      <c r="AC9" s="7" t="str">
        <f>IF($A9="","",更新者名簿!I15&amp;"")</f>
        <v/>
      </c>
      <c r="AD9" s="7" t="str">
        <f>IF($A9="","",更新者名簿!AH15&amp;"")</f>
        <v/>
      </c>
      <c r="AE9" s="7" t="str">
        <f>IF($A9="","",更新者名簿!B15&amp;"")</f>
        <v/>
      </c>
      <c r="AF9" s="8" t="str">
        <f>IF($A9="","",更新者名簿!X15)</f>
        <v/>
      </c>
      <c r="AG9" s="7" t="str">
        <f>IF($A9="","",更新者名簿!T15)</f>
        <v/>
      </c>
      <c r="AH9" s="7" t="str">
        <f>IF($A9="","",更新者名簿!U15&amp;"")</f>
        <v/>
      </c>
      <c r="AI9" s="7" t="str">
        <f>IF($A9="","",更新者名簿!AR15&amp;"")</f>
        <v/>
      </c>
      <c r="AJ9" s="7" t="str">
        <f>IF($A9="","",申込責任者!$N$39&amp;"")</f>
        <v/>
      </c>
      <c r="AK9" s="7" t="str">
        <f>IF($A9="","",申込責任者!$N$40&amp;"")</f>
        <v/>
      </c>
      <c r="AL9" s="7" t="str">
        <f>IF($A9="","",申込責任者!$N$42&amp;"")</f>
        <v/>
      </c>
      <c r="AM9" s="7" t="str">
        <f>IF($A9="","",申込責任者!$N$41)</f>
        <v/>
      </c>
      <c r="AN9" s="7" t="str">
        <f>IF($A9="","",申込責任者!$N$43&amp;"")</f>
        <v/>
      </c>
      <c r="AO9" s="7" t="str">
        <f>IF($A9="","",申込責任者!$N$44&amp;"")</f>
        <v/>
      </c>
      <c r="AP9" s="7" t="str">
        <f>IF($A9="","",申込責任者!$N$45&amp;"")</f>
        <v/>
      </c>
      <c r="AQ9" s="7" t="str">
        <f>IF($A9="","",申込責任者!$N$46&amp;"")</f>
        <v/>
      </c>
      <c r="AR9" s="7" t="str">
        <f>IF($A9="","",申込責任者!$N$47&amp;"")</f>
        <v/>
      </c>
      <c r="AS9" s="7" t="str">
        <f>IF($A9="","",申込責任者!$N$48&amp;"")</f>
        <v/>
      </c>
      <c r="AT9" s="7" t="str">
        <f>IF($A9="","",申込責任者!$N$49&amp;"")</f>
        <v/>
      </c>
      <c r="AU9" s="7" t="str">
        <f>IF($A9="","",申込責任者!$N$50&amp;"")</f>
        <v/>
      </c>
      <c r="AV9" s="7" t="str">
        <f>IF($A9="","",申込責任者!$N$51&amp;"")</f>
        <v/>
      </c>
      <c r="AW9" s="6" t="str">
        <f>IF($A9="","",申込責任者!$N$27&amp;"")</f>
        <v/>
      </c>
      <c r="AX9" s="7" t="str">
        <f>IF($A9="","",申込責任者!$N$20&amp;"")</f>
        <v/>
      </c>
      <c r="AY9" s="6" t="str">
        <f>IF($A9="","",更新者名簿!AT15)</f>
        <v/>
      </c>
      <c r="AZ9" s="6" t="str">
        <f>IF($A9="","",申込責任者!$N$33&amp;"")</f>
        <v/>
      </c>
      <c r="BA9" s="6" t="str">
        <f t="shared" si="3"/>
        <v/>
      </c>
      <c r="BB9" s="6" t="str">
        <f t="shared" si="4"/>
        <v/>
      </c>
      <c r="BC9" s="6" t="str">
        <f>""</f>
        <v/>
      </c>
      <c r="BD9" s="6" t="str">
        <f>""</f>
        <v/>
      </c>
      <c r="BE9" s="6" t="str">
        <f t="shared" si="5"/>
        <v/>
      </c>
      <c r="BF9" s="6" t="str">
        <f t="shared" si="6"/>
        <v/>
      </c>
      <c r="BG9" s="7" t="str">
        <f>IF($A9="","",更新者名簿!AJ15&amp;"")</f>
        <v/>
      </c>
      <c r="BH9" s="7" t="str">
        <f>IF($A9="","",更新者名簿!AK15&amp;"")</f>
        <v/>
      </c>
      <c r="BI9" s="7" t="str">
        <f>IF($A9="","",更新者名簿!AL15&amp;"")</f>
        <v/>
      </c>
      <c r="BJ9" s="6" t="str">
        <f>IF(G9="","",申込責任者!$N$11)</f>
        <v/>
      </c>
      <c r="BK9" s="6" t="str">
        <f>IF(G9="","",申込責任者!$N$18)</f>
        <v/>
      </c>
    </row>
    <row r="10" spans="1:63">
      <c r="A10" s="6" t="str">
        <f>IF(更新者名簿!C16="","",更新者名簿!A16)</f>
        <v/>
      </c>
      <c r="B10" s="7" t="str">
        <f>IF($A10="","",更新者名簿!S16)</f>
        <v/>
      </c>
      <c r="C10" s="7" t="str">
        <f t="shared" si="0"/>
        <v/>
      </c>
      <c r="D10" s="7" t="str">
        <f>IF($A10="","",更新者名簿!Z16&amp;"")</f>
        <v/>
      </c>
      <c r="E10" s="7" t="str">
        <f>IF($A10="","",更新者名簿!Y16&amp;"")</f>
        <v/>
      </c>
      <c r="F10" s="7" t="str">
        <f>IF($A10="","",TEXT(SUBSTITUTE(更新者名簿!J16,".","/"),"yyyy/mm/dd"))</f>
        <v/>
      </c>
      <c r="G10" s="7" t="str">
        <f>IF($A10="","",TRIM(更新者名簿!C16)&amp;"")</f>
        <v/>
      </c>
      <c r="H10" s="7" t="str">
        <f>IF($A10="","",TRIM(更新者名簿!D16)&amp;"")</f>
        <v/>
      </c>
      <c r="I10" s="7" t="str">
        <f>IF($A10="","",DBCS(TRIM(PHONETIC(更新者名簿!E16)))&amp;"")</f>
        <v/>
      </c>
      <c r="J10" s="7" t="str">
        <f>IF($A10="","",DBCS(TRIM(PHONETIC(更新者名簿!F16)))&amp;"")</f>
        <v/>
      </c>
      <c r="K10" s="7" t="str">
        <f>IF($A10="","",PROPER(更新者名簿!G16)&amp;"")</f>
        <v/>
      </c>
      <c r="L10" s="7" t="str">
        <f>IF($G10="","",PROPER(更新者名簿!H16)&amp;"")</f>
        <v/>
      </c>
      <c r="M10" s="7" t="str">
        <f>""</f>
        <v/>
      </c>
      <c r="N10" s="7" t="str">
        <f>""</f>
        <v/>
      </c>
      <c r="O10" s="7" t="str">
        <f>""</f>
        <v/>
      </c>
      <c r="P10" s="7" t="str">
        <f>""</f>
        <v/>
      </c>
      <c r="Q10" s="7" t="str">
        <f>""</f>
        <v/>
      </c>
      <c r="R10" s="7" t="str">
        <f>""</f>
        <v/>
      </c>
      <c r="S10" s="7" t="str">
        <f>""</f>
        <v/>
      </c>
      <c r="T10" s="7" t="str">
        <f>""</f>
        <v/>
      </c>
      <c r="U10" s="7" t="str">
        <f t="shared" si="1"/>
        <v/>
      </c>
      <c r="V10" s="7" t="str">
        <f t="shared" si="1"/>
        <v/>
      </c>
      <c r="W10" s="7" t="str">
        <f>""</f>
        <v/>
      </c>
      <c r="X10" s="7" t="str">
        <f t="shared" si="2"/>
        <v/>
      </c>
      <c r="Y10" s="7" t="str">
        <f>""</f>
        <v/>
      </c>
      <c r="Z10" s="7" t="str">
        <f>""</f>
        <v/>
      </c>
      <c r="AA10" s="7" t="str">
        <f>""</f>
        <v/>
      </c>
      <c r="AB10" s="7" t="str">
        <f>""</f>
        <v/>
      </c>
      <c r="AC10" s="7" t="str">
        <f>IF($A10="","",更新者名簿!I16&amp;"")</f>
        <v/>
      </c>
      <c r="AD10" s="7" t="str">
        <f>IF($A10="","",更新者名簿!AH16&amp;"")</f>
        <v/>
      </c>
      <c r="AE10" s="7" t="str">
        <f>IF($A10="","",更新者名簿!B16&amp;"")</f>
        <v/>
      </c>
      <c r="AF10" s="8" t="str">
        <f>IF($A10="","",更新者名簿!X16)</f>
        <v/>
      </c>
      <c r="AG10" s="7" t="str">
        <f>IF($A10="","",更新者名簿!T16)</f>
        <v/>
      </c>
      <c r="AH10" s="7" t="str">
        <f>IF($A10="","",更新者名簿!U16&amp;"")</f>
        <v/>
      </c>
      <c r="AI10" s="7" t="str">
        <f>IF($A10="","",更新者名簿!AR16&amp;"")</f>
        <v/>
      </c>
      <c r="AJ10" s="7" t="str">
        <f>IF($A10="","",申込責任者!$N$39&amp;"")</f>
        <v/>
      </c>
      <c r="AK10" s="7" t="str">
        <f>IF($A10="","",申込責任者!$N$40&amp;"")</f>
        <v/>
      </c>
      <c r="AL10" s="7" t="str">
        <f>IF($A10="","",申込責任者!$N$42&amp;"")</f>
        <v/>
      </c>
      <c r="AM10" s="7" t="str">
        <f>IF($A10="","",申込責任者!$N$41)</f>
        <v/>
      </c>
      <c r="AN10" s="7" t="str">
        <f>IF($A10="","",申込責任者!$N$43&amp;"")</f>
        <v/>
      </c>
      <c r="AO10" s="7" t="str">
        <f>IF($A10="","",申込責任者!$N$44&amp;"")</f>
        <v/>
      </c>
      <c r="AP10" s="7" t="str">
        <f>IF($A10="","",申込責任者!$N$45&amp;"")</f>
        <v/>
      </c>
      <c r="AQ10" s="7" t="str">
        <f>IF($A10="","",申込責任者!$N$46&amp;"")</f>
        <v/>
      </c>
      <c r="AR10" s="7" t="str">
        <f>IF($A10="","",申込責任者!$N$47&amp;"")</f>
        <v/>
      </c>
      <c r="AS10" s="7" t="str">
        <f>IF($A10="","",申込責任者!$N$48&amp;"")</f>
        <v/>
      </c>
      <c r="AT10" s="7" t="str">
        <f>IF($A10="","",申込責任者!$N$49&amp;"")</f>
        <v/>
      </c>
      <c r="AU10" s="7" t="str">
        <f>IF($A10="","",申込責任者!$N$50&amp;"")</f>
        <v/>
      </c>
      <c r="AV10" s="7" t="str">
        <f>IF($A10="","",申込責任者!$N$51&amp;"")</f>
        <v/>
      </c>
      <c r="AW10" s="6" t="str">
        <f>IF($A10="","",申込責任者!$N$27&amp;"")</f>
        <v/>
      </c>
      <c r="AX10" s="7" t="str">
        <f>IF($A10="","",申込責任者!$N$20&amp;"")</f>
        <v/>
      </c>
      <c r="AY10" s="6" t="str">
        <f>IF($A10="","",更新者名簿!AT16)</f>
        <v/>
      </c>
      <c r="AZ10" s="6" t="str">
        <f>IF($A10="","",申込責任者!$N$33&amp;"")</f>
        <v/>
      </c>
      <c r="BA10" s="6" t="str">
        <f t="shared" si="3"/>
        <v/>
      </c>
      <c r="BB10" s="6" t="str">
        <f t="shared" si="4"/>
        <v/>
      </c>
      <c r="BC10" s="6" t="str">
        <f>""</f>
        <v/>
      </c>
      <c r="BD10" s="6" t="str">
        <f>""</f>
        <v/>
      </c>
      <c r="BE10" s="6" t="str">
        <f t="shared" si="5"/>
        <v/>
      </c>
      <c r="BF10" s="6" t="str">
        <f t="shared" si="6"/>
        <v/>
      </c>
      <c r="BG10" s="7" t="str">
        <f>IF($A10="","",更新者名簿!AJ16&amp;"")</f>
        <v/>
      </c>
      <c r="BH10" s="7" t="str">
        <f>IF($A10="","",更新者名簿!AK16&amp;"")</f>
        <v/>
      </c>
      <c r="BI10" s="7" t="str">
        <f>IF($A10="","",更新者名簿!AL16&amp;"")</f>
        <v/>
      </c>
      <c r="BJ10" s="6" t="str">
        <f>IF(G10="","",申込責任者!$N$11)</f>
        <v/>
      </c>
      <c r="BK10" s="6" t="str">
        <f>IF(G10="","",申込責任者!$N$18)</f>
        <v/>
      </c>
    </row>
    <row r="11" spans="1:63">
      <c r="A11" s="6" t="str">
        <f>IF(更新者名簿!C17="","",更新者名簿!A17)</f>
        <v/>
      </c>
      <c r="B11" s="7" t="str">
        <f>IF($A11="","",更新者名簿!S17)</f>
        <v/>
      </c>
      <c r="C11" s="7" t="str">
        <f t="shared" si="0"/>
        <v/>
      </c>
      <c r="D11" s="7" t="str">
        <f>IF($A11="","",更新者名簿!Z17&amp;"")</f>
        <v/>
      </c>
      <c r="E11" s="7" t="str">
        <f>IF($A11="","",更新者名簿!Y17&amp;"")</f>
        <v/>
      </c>
      <c r="F11" s="7" t="str">
        <f>IF($A11="","",TEXT(SUBSTITUTE(更新者名簿!J17,".","/"),"yyyy/mm/dd"))</f>
        <v/>
      </c>
      <c r="G11" s="7" t="str">
        <f>IF($A11="","",TRIM(更新者名簿!C17)&amp;"")</f>
        <v/>
      </c>
      <c r="H11" s="7" t="str">
        <f>IF($A11="","",TRIM(更新者名簿!D17)&amp;"")</f>
        <v/>
      </c>
      <c r="I11" s="7" t="str">
        <f>IF($A11="","",DBCS(TRIM(PHONETIC(更新者名簿!E17)))&amp;"")</f>
        <v/>
      </c>
      <c r="J11" s="7" t="str">
        <f>IF($A11="","",DBCS(TRIM(PHONETIC(更新者名簿!F17)))&amp;"")</f>
        <v/>
      </c>
      <c r="K11" s="7" t="str">
        <f>IF($A11="","",PROPER(更新者名簿!G17)&amp;"")</f>
        <v/>
      </c>
      <c r="L11" s="7" t="str">
        <f>IF($G11="","",PROPER(更新者名簿!H17)&amp;"")</f>
        <v/>
      </c>
      <c r="M11" s="7" t="str">
        <f>""</f>
        <v/>
      </c>
      <c r="N11" s="7" t="str">
        <f>""</f>
        <v/>
      </c>
      <c r="O11" s="7" t="str">
        <f>""</f>
        <v/>
      </c>
      <c r="P11" s="7" t="str">
        <f>""</f>
        <v/>
      </c>
      <c r="Q11" s="7" t="str">
        <f>""</f>
        <v/>
      </c>
      <c r="R11" s="7" t="str">
        <f>""</f>
        <v/>
      </c>
      <c r="S11" s="7" t="str">
        <f>""</f>
        <v/>
      </c>
      <c r="T11" s="7" t="str">
        <f>""</f>
        <v/>
      </c>
      <c r="U11" s="7" t="str">
        <f t="shared" si="1"/>
        <v/>
      </c>
      <c r="V11" s="7" t="str">
        <f t="shared" si="1"/>
        <v/>
      </c>
      <c r="W11" s="7" t="str">
        <f>""</f>
        <v/>
      </c>
      <c r="X11" s="7" t="str">
        <f t="shared" si="2"/>
        <v/>
      </c>
      <c r="Y11" s="7" t="str">
        <f>""</f>
        <v/>
      </c>
      <c r="Z11" s="7" t="str">
        <f>""</f>
        <v/>
      </c>
      <c r="AA11" s="7" t="str">
        <f>""</f>
        <v/>
      </c>
      <c r="AB11" s="7" t="str">
        <f>""</f>
        <v/>
      </c>
      <c r="AC11" s="7" t="str">
        <f>IF($A11="","",更新者名簿!I17&amp;"")</f>
        <v/>
      </c>
      <c r="AD11" s="7" t="str">
        <f>IF($A11="","",更新者名簿!AH17&amp;"")</f>
        <v/>
      </c>
      <c r="AE11" s="7" t="str">
        <f>IF($A11="","",更新者名簿!B17&amp;"")</f>
        <v/>
      </c>
      <c r="AF11" s="8" t="str">
        <f>IF($A11="","",更新者名簿!X17)</f>
        <v/>
      </c>
      <c r="AG11" s="7" t="str">
        <f>IF($A11="","",更新者名簿!T17)</f>
        <v/>
      </c>
      <c r="AH11" s="7" t="str">
        <f>IF($A11="","",更新者名簿!U17&amp;"")</f>
        <v/>
      </c>
      <c r="AI11" s="7" t="str">
        <f>IF($A11="","",更新者名簿!AR17&amp;"")</f>
        <v/>
      </c>
      <c r="AJ11" s="7" t="str">
        <f>IF($A11="","",申込責任者!$N$39&amp;"")</f>
        <v/>
      </c>
      <c r="AK11" s="7" t="str">
        <f>IF($A11="","",申込責任者!$N$40&amp;"")</f>
        <v/>
      </c>
      <c r="AL11" s="7" t="str">
        <f>IF($A11="","",申込責任者!$N$42&amp;"")</f>
        <v/>
      </c>
      <c r="AM11" s="7" t="str">
        <f>IF($A11="","",申込責任者!$N$41)</f>
        <v/>
      </c>
      <c r="AN11" s="7" t="str">
        <f>IF($A11="","",申込責任者!$N$43&amp;"")</f>
        <v/>
      </c>
      <c r="AO11" s="7" t="str">
        <f>IF($A11="","",申込責任者!$N$44&amp;"")</f>
        <v/>
      </c>
      <c r="AP11" s="7" t="str">
        <f>IF($A11="","",申込責任者!$N$45&amp;"")</f>
        <v/>
      </c>
      <c r="AQ11" s="7" t="str">
        <f>IF($A11="","",申込責任者!$N$46&amp;"")</f>
        <v/>
      </c>
      <c r="AR11" s="7" t="str">
        <f>IF($A11="","",申込責任者!$N$47&amp;"")</f>
        <v/>
      </c>
      <c r="AS11" s="7" t="str">
        <f>IF($A11="","",申込責任者!$N$48&amp;"")</f>
        <v/>
      </c>
      <c r="AT11" s="7" t="str">
        <f>IF($A11="","",申込責任者!$N$49&amp;"")</f>
        <v/>
      </c>
      <c r="AU11" s="7" t="str">
        <f>IF($A11="","",申込責任者!$N$50&amp;"")</f>
        <v/>
      </c>
      <c r="AV11" s="7" t="str">
        <f>IF($A11="","",申込責任者!$N$51&amp;"")</f>
        <v/>
      </c>
      <c r="AW11" s="6" t="str">
        <f>IF($A11="","",申込責任者!$N$27&amp;"")</f>
        <v/>
      </c>
      <c r="AX11" s="7" t="str">
        <f>IF($A11="","",申込責任者!$N$20&amp;"")</f>
        <v/>
      </c>
      <c r="AY11" s="6" t="str">
        <f>IF($A11="","",更新者名簿!AT17)</f>
        <v/>
      </c>
      <c r="AZ11" s="6" t="str">
        <f>IF($A11="","",申込責任者!$N$33&amp;"")</f>
        <v/>
      </c>
      <c r="BA11" s="6" t="str">
        <f t="shared" si="3"/>
        <v/>
      </c>
      <c r="BB11" s="6" t="str">
        <f t="shared" si="4"/>
        <v/>
      </c>
      <c r="BC11" s="6" t="str">
        <f>""</f>
        <v/>
      </c>
      <c r="BD11" s="6" t="str">
        <f>""</f>
        <v/>
      </c>
      <c r="BE11" s="6" t="str">
        <f t="shared" si="5"/>
        <v/>
      </c>
      <c r="BF11" s="6" t="str">
        <f t="shared" si="6"/>
        <v/>
      </c>
      <c r="BG11" s="7" t="str">
        <f>IF($A11="","",更新者名簿!AJ17&amp;"")</f>
        <v/>
      </c>
      <c r="BH11" s="7" t="str">
        <f>IF($A11="","",更新者名簿!AK17&amp;"")</f>
        <v/>
      </c>
      <c r="BI11" s="7" t="str">
        <f>IF($A11="","",更新者名簿!AL17&amp;"")</f>
        <v/>
      </c>
      <c r="BJ11" s="6" t="str">
        <f>IF(G11="","",申込責任者!$N$11)</f>
        <v/>
      </c>
      <c r="BK11" s="6" t="str">
        <f>IF(G11="","",申込責任者!$N$18)</f>
        <v/>
      </c>
    </row>
    <row r="12" spans="1:63">
      <c r="A12" s="6" t="str">
        <f>IF(更新者名簿!C18="","",更新者名簿!A18)</f>
        <v/>
      </c>
      <c r="B12" s="7" t="str">
        <f>IF($A12="","",更新者名簿!S18)</f>
        <v/>
      </c>
      <c r="C12" s="7" t="str">
        <f t="shared" si="0"/>
        <v/>
      </c>
      <c r="D12" s="7" t="str">
        <f>IF($A12="","",更新者名簿!Z18&amp;"")</f>
        <v/>
      </c>
      <c r="E12" s="7" t="str">
        <f>IF($A12="","",更新者名簿!Y18&amp;"")</f>
        <v/>
      </c>
      <c r="F12" s="7" t="str">
        <f>IF($A12="","",TEXT(SUBSTITUTE(更新者名簿!J18,".","/"),"yyyy/mm/dd"))</f>
        <v/>
      </c>
      <c r="G12" s="7" t="str">
        <f>IF($A12="","",TRIM(更新者名簿!C18)&amp;"")</f>
        <v/>
      </c>
      <c r="H12" s="7" t="str">
        <f>IF($A12="","",TRIM(更新者名簿!D18)&amp;"")</f>
        <v/>
      </c>
      <c r="I12" s="7" t="str">
        <f>IF($A12="","",DBCS(TRIM(PHONETIC(更新者名簿!E18)))&amp;"")</f>
        <v/>
      </c>
      <c r="J12" s="7" t="str">
        <f>IF($A12="","",DBCS(TRIM(PHONETIC(更新者名簿!F18)))&amp;"")</f>
        <v/>
      </c>
      <c r="K12" s="7" t="str">
        <f>IF($A12="","",PROPER(更新者名簿!G18)&amp;"")</f>
        <v/>
      </c>
      <c r="L12" s="7" t="str">
        <f>IF($G12="","",PROPER(更新者名簿!H18)&amp;"")</f>
        <v/>
      </c>
      <c r="M12" s="7" t="str">
        <f>""</f>
        <v/>
      </c>
      <c r="N12" s="7" t="str">
        <f>""</f>
        <v/>
      </c>
      <c r="O12" s="7" t="str">
        <f>""</f>
        <v/>
      </c>
      <c r="P12" s="7" t="str">
        <f>""</f>
        <v/>
      </c>
      <c r="Q12" s="7" t="str">
        <f>""</f>
        <v/>
      </c>
      <c r="R12" s="7" t="str">
        <f>""</f>
        <v/>
      </c>
      <c r="S12" s="7" t="str">
        <f>""</f>
        <v/>
      </c>
      <c r="T12" s="7" t="str">
        <f>""</f>
        <v/>
      </c>
      <c r="U12" s="7" t="str">
        <f t="shared" si="1"/>
        <v/>
      </c>
      <c r="V12" s="7" t="str">
        <f t="shared" si="1"/>
        <v/>
      </c>
      <c r="W12" s="7" t="str">
        <f>""</f>
        <v/>
      </c>
      <c r="X12" s="7" t="str">
        <f t="shared" si="2"/>
        <v/>
      </c>
      <c r="Y12" s="7" t="str">
        <f>""</f>
        <v/>
      </c>
      <c r="Z12" s="7" t="str">
        <f>""</f>
        <v/>
      </c>
      <c r="AA12" s="7" t="str">
        <f>""</f>
        <v/>
      </c>
      <c r="AB12" s="7" t="str">
        <f>""</f>
        <v/>
      </c>
      <c r="AC12" s="7" t="str">
        <f>IF($A12="","",更新者名簿!I18&amp;"")</f>
        <v/>
      </c>
      <c r="AD12" s="7" t="str">
        <f>IF($A12="","",更新者名簿!AH18&amp;"")</f>
        <v/>
      </c>
      <c r="AE12" s="7" t="str">
        <f>IF($A12="","",更新者名簿!B18&amp;"")</f>
        <v/>
      </c>
      <c r="AF12" s="8" t="str">
        <f>IF($A12="","",更新者名簿!X18)</f>
        <v/>
      </c>
      <c r="AG12" s="7" t="str">
        <f>IF($A12="","",更新者名簿!T18)</f>
        <v/>
      </c>
      <c r="AH12" s="7" t="str">
        <f>IF($A12="","",更新者名簿!U18&amp;"")</f>
        <v/>
      </c>
      <c r="AI12" s="7" t="str">
        <f>IF($A12="","",更新者名簿!AR18&amp;"")</f>
        <v/>
      </c>
      <c r="AJ12" s="7" t="str">
        <f>IF($A12="","",申込責任者!$N$39&amp;"")</f>
        <v/>
      </c>
      <c r="AK12" s="7" t="str">
        <f>IF($A12="","",申込責任者!$N$40&amp;"")</f>
        <v/>
      </c>
      <c r="AL12" s="7" t="str">
        <f>IF($A12="","",申込責任者!$N$42&amp;"")</f>
        <v/>
      </c>
      <c r="AM12" s="7" t="str">
        <f>IF($A12="","",申込責任者!$N$41)</f>
        <v/>
      </c>
      <c r="AN12" s="7" t="str">
        <f>IF($A12="","",申込責任者!$N$43&amp;"")</f>
        <v/>
      </c>
      <c r="AO12" s="7" t="str">
        <f>IF($A12="","",申込責任者!$N$44&amp;"")</f>
        <v/>
      </c>
      <c r="AP12" s="7" t="str">
        <f>IF($A12="","",申込責任者!$N$45&amp;"")</f>
        <v/>
      </c>
      <c r="AQ12" s="7" t="str">
        <f>IF($A12="","",申込責任者!$N$46&amp;"")</f>
        <v/>
      </c>
      <c r="AR12" s="7" t="str">
        <f>IF($A12="","",申込責任者!$N$47&amp;"")</f>
        <v/>
      </c>
      <c r="AS12" s="7" t="str">
        <f>IF($A12="","",申込責任者!$N$48&amp;"")</f>
        <v/>
      </c>
      <c r="AT12" s="7" t="str">
        <f>IF($A12="","",申込責任者!$N$49&amp;"")</f>
        <v/>
      </c>
      <c r="AU12" s="7" t="str">
        <f>IF($A12="","",申込責任者!$N$50&amp;"")</f>
        <v/>
      </c>
      <c r="AV12" s="7" t="str">
        <f>IF($A12="","",申込責任者!$N$51&amp;"")</f>
        <v/>
      </c>
      <c r="AW12" s="6" t="str">
        <f>IF($A12="","",申込責任者!$N$27&amp;"")</f>
        <v/>
      </c>
      <c r="AX12" s="7" t="str">
        <f>IF($A12="","",申込責任者!$N$20&amp;"")</f>
        <v/>
      </c>
      <c r="AY12" s="6" t="str">
        <f>IF($A12="","",更新者名簿!AT18)</f>
        <v/>
      </c>
      <c r="AZ12" s="6" t="str">
        <f>IF($A12="","",申込責任者!$N$33&amp;"")</f>
        <v/>
      </c>
      <c r="BA12" s="6" t="str">
        <f t="shared" si="3"/>
        <v/>
      </c>
      <c r="BB12" s="6" t="str">
        <f t="shared" si="4"/>
        <v/>
      </c>
      <c r="BC12" s="6" t="str">
        <f>""</f>
        <v/>
      </c>
      <c r="BD12" s="6" t="str">
        <f>""</f>
        <v/>
      </c>
      <c r="BE12" s="6" t="str">
        <f t="shared" si="5"/>
        <v/>
      </c>
      <c r="BF12" s="6" t="str">
        <f t="shared" si="6"/>
        <v/>
      </c>
      <c r="BG12" s="7" t="str">
        <f>IF($A12="","",更新者名簿!AJ18&amp;"")</f>
        <v/>
      </c>
      <c r="BH12" s="7" t="str">
        <f>IF($A12="","",更新者名簿!AK18&amp;"")</f>
        <v/>
      </c>
      <c r="BI12" s="7" t="str">
        <f>IF($A12="","",更新者名簿!AL18&amp;"")</f>
        <v/>
      </c>
      <c r="BJ12" s="6" t="str">
        <f>IF(G12="","",申込責任者!$N$11)</f>
        <v/>
      </c>
      <c r="BK12" s="6" t="str">
        <f>IF(G12="","",申込責任者!$N$18)</f>
        <v/>
      </c>
    </row>
    <row r="13" spans="1:63">
      <c r="A13" s="6" t="str">
        <f>IF(更新者名簿!C19="","",更新者名簿!A19)</f>
        <v/>
      </c>
      <c r="B13" s="7" t="str">
        <f>IF($A13="","",更新者名簿!S19)</f>
        <v/>
      </c>
      <c r="C13" s="7" t="str">
        <f t="shared" si="0"/>
        <v/>
      </c>
      <c r="D13" s="7" t="str">
        <f>IF($A13="","",更新者名簿!Z19&amp;"")</f>
        <v/>
      </c>
      <c r="E13" s="7" t="str">
        <f>IF($A13="","",更新者名簿!Y19&amp;"")</f>
        <v/>
      </c>
      <c r="F13" s="7" t="str">
        <f>IF($A13="","",TEXT(SUBSTITUTE(更新者名簿!J19,".","/"),"yyyy/mm/dd"))</f>
        <v/>
      </c>
      <c r="G13" s="7" t="str">
        <f>IF($A13="","",TRIM(更新者名簿!C19)&amp;"")</f>
        <v/>
      </c>
      <c r="H13" s="7" t="str">
        <f>IF($A13="","",TRIM(更新者名簿!D19)&amp;"")</f>
        <v/>
      </c>
      <c r="I13" s="7" t="str">
        <f>IF($A13="","",DBCS(TRIM(PHONETIC(更新者名簿!E19)))&amp;"")</f>
        <v/>
      </c>
      <c r="J13" s="7" t="str">
        <f>IF($A13="","",DBCS(TRIM(PHONETIC(更新者名簿!F19)))&amp;"")</f>
        <v/>
      </c>
      <c r="K13" s="7" t="str">
        <f>IF($A13="","",PROPER(更新者名簿!G19)&amp;"")</f>
        <v/>
      </c>
      <c r="L13" s="7" t="str">
        <f>IF($G13="","",PROPER(更新者名簿!H19)&amp;"")</f>
        <v/>
      </c>
      <c r="M13" s="7" t="str">
        <f>""</f>
        <v/>
      </c>
      <c r="N13" s="7" t="str">
        <f>""</f>
        <v/>
      </c>
      <c r="O13" s="7" t="str">
        <f>""</f>
        <v/>
      </c>
      <c r="P13" s="7" t="str">
        <f>""</f>
        <v/>
      </c>
      <c r="Q13" s="7" t="str">
        <f>""</f>
        <v/>
      </c>
      <c r="R13" s="7" t="str">
        <f>""</f>
        <v/>
      </c>
      <c r="S13" s="7" t="str">
        <f>""</f>
        <v/>
      </c>
      <c r="T13" s="7" t="str">
        <f>""</f>
        <v/>
      </c>
      <c r="U13" s="7" t="str">
        <f t="shared" si="1"/>
        <v/>
      </c>
      <c r="V13" s="7" t="str">
        <f t="shared" si="1"/>
        <v/>
      </c>
      <c r="W13" s="7" t="str">
        <f>""</f>
        <v/>
      </c>
      <c r="X13" s="7" t="str">
        <f t="shared" si="2"/>
        <v/>
      </c>
      <c r="Y13" s="7" t="str">
        <f>""</f>
        <v/>
      </c>
      <c r="Z13" s="7" t="str">
        <f>""</f>
        <v/>
      </c>
      <c r="AA13" s="7" t="str">
        <f>""</f>
        <v/>
      </c>
      <c r="AB13" s="7" t="str">
        <f>""</f>
        <v/>
      </c>
      <c r="AC13" s="7" t="str">
        <f>IF($A13="","",更新者名簿!I19&amp;"")</f>
        <v/>
      </c>
      <c r="AD13" s="7" t="str">
        <f>IF($A13="","",更新者名簿!AH19&amp;"")</f>
        <v/>
      </c>
      <c r="AE13" s="7" t="str">
        <f>IF($A13="","",更新者名簿!B19&amp;"")</f>
        <v/>
      </c>
      <c r="AF13" s="8" t="str">
        <f>IF($A13="","",更新者名簿!X19)</f>
        <v/>
      </c>
      <c r="AG13" s="7" t="str">
        <f>IF($A13="","",更新者名簿!T19)</f>
        <v/>
      </c>
      <c r="AH13" s="7" t="str">
        <f>IF($A13="","",更新者名簿!U19&amp;"")</f>
        <v/>
      </c>
      <c r="AI13" s="7" t="str">
        <f>IF($A13="","",更新者名簿!AR19&amp;"")</f>
        <v/>
      </c>
      <c r="AJ13" s="7" t="str">
        <f>IF($A13="","",申込責任者!$N$39&amp;"")</f>
        <v/>
      </c>
      <c r="AK13" s="7" t="str">
        <f>IF($A13="","",申込責任者!$N$40&amp;"")</f>
        <v/>
      </c>
      <c r="AL13" s="7" t="str">
        <f>IF($A13="","",申込責任者!$N$42&amp;"")</f>
        <v/>
      </c>
      <c r="AM13" s="7" t="str">
        <f>IF($A13="","",申込責任者!$N$41)</f>
        <v/>
      </c>
      <c r="AN13" s="7" t="str">
        <f>IF($A13="","",申込責任者!$N$43&amp;"")</f>
        <v/>
      </c>
      <c r="AO13" s="7" t="str">
        <f>IF($A13="","",申込責任者!$N$44&amp;"")</f>
        <v/>
      </c>
      <c r="AP13" s="7" t="str">
        <f>IF($A13="","",申込責任者!$N$45&amp;"")</f>
        <v/>
      </c>
      <c r="AQ13" s="7" t="str">
        <f>IF($A13="","",申込責任者!$N$46&amp;"")</f>
        <v/>
      </c>
      <c r="AR13" s="7" t="str">
        <f>IF($A13="","",申込責任者!$N$47&amp;"")</f>
        <v/>
      </c>
      <c r="AS13" s="7" t="str">
        <f>IF($A13="","",申込責任者!$N$48&amp;"")</f>
        <v/>
      </c>
      <c r="AT13" s="7" t="str">
        <f>IF($A13="","",申込責任者!$N$49&amp;"")</f>
        <v/>
      </c>
      <c r="AU13" s="7" t="str">
        <f>IF($A13="","",申込責任者!$N$50&amp;"")</f>
        <v/>
      </c>
      <c r="AV13" s="7" t="str">
        <f>IF($A13="","",申込責任者!$N$51&amp;"")</f>
        <v/>
      </c>
      <c r="AW13" s="6" t="str">
        <f>IF($A13="","",申込責任者!$N$27&amp;"")</f>
        <v/>
      </c>
      <c r="AX13" s="7" t="str">
        <f>IF($A13="","",申込責任者!$N$20&amp;"")</f>
        <v/>
      </c>
      <c r="AY13" s="6" t="str">
        <f>IF($A13="","",更新者名簿!AT19)</f>
        <v/>
      </c>
      <c r="AZ13" s="6" t="str">
        <f>IF($A13="","",申込責任者!$N$33&amp;"")</f>
        <v/>
      </c>
      <c r="BA13" s="6" t="str">
        <f t="shared" si="3"/>
        <v/>
      </c>
      <c r="BB13" s="6" t="str">
        <f t="shared" si="4"/>
        <v/>
      </c>
      <c r="BC13" s="6" t="str">
        <f>""</f>
        <v/>
      </c>
      <c r="BD13" s="6" t="str">
        <f>""</f>
        <v/>
      </c>
      <c r="BE13" s="6" t="str">
        <f t="shared" si="5"/>
        <v/>
      </c>
      <c r="BF13" s="6" t="str">
        <f t="shared" si="6"/>
        <v/>
      </c>
      <c r="BG13" s="7" t="str">
        <f>IF($A13="","",更新者名簿!AJ19&amp;"")</f>
        <v/>
      </c>
      <c r="BH13" s="7" t="str">
        <f>IF($A13="","",更新者名簿!AK19&amp;"")</f>
        <v/>
      </c>
      <c r="BI13" s="7" t="str">
        <f>IF($A13="","",更新者名簿!AL19&amp;"")</f>
        <v/>
      </c>
      <c r="BJ13" s="6" t="str">
        <f>IF(G13="","",申込責任者!$N$11)</f>
        <v/>
      </c>
      <c r="BK13" s="6" t="str">
        <f>IF(G13="","",申込責任者!$N$18)</f>
        <v/>
      </c>
    </row>
    <row r="14" spans="1:63">
      <c r="A14" s="6" t="str">
        <f>IF(更新者名簿!C20="","",更新者名簿!A20)</f>
        <v/>
      </c>
      <c r="B14" s="7" t="str">
        <f>IF($A14="","",更新者名簿!S20)</f>
        <v/>
      </c>
      <c r="C14" s="7" t="str">
        <f t="shared" si="0"/>
        <v/>
      </c>
      <c r="D14" s="7" t="str">
        <f>IF($A14="","",更新者名簿!Z20&amp;"")</f>
        <v/>
      </c>
      <c r="E14" s="7" t="str">
        <f>IF($A14="","",更新者名簿!Y20&amp;"")</f>
        <v/>
      </c>
      <c r="F14" s="7" t="str">
        <f>IF($A14="","",TEXT(SUBSTITUTE(更新者名簿!J20,".","/"),"yyyy/mm/dd"))</f>
        <v/>
      </c>
      <c r="G14" s="7" t="str">
        <f>IF($A14="","",TRIM(更新者名簿!C20)&amp;"")</f>
        <v/>
      </c>
      <c r="H14" s="7" t="str">
        <f>IF($A14="","",TRIM(更新者名簿!D20)&amp;"")</f>
        <v/>
      </c>
      <c r="I14" s="7" t="str">
        <f>IF($A14="","",DBCS(TRIM(PHONETIC(更新者名簿!E20)))&amp;"")</f>
        <v/>
      </c>
      <c r="J14" s="7" t="str">
        <f>IF($A14="","",DBCS(TRIM(PHONETIC(更新者名簿!F20)))&amp;"")</f>
        <v/>
      </c>
      <c r="K14" s="7" t="str">
        <f>IF($A14="","",PROPER(更新者名簿!G20)&amp;"")</f>
        <v/>
      </c>
      <c r="L14" s="7" t="str">
        <f>IF($G14="","",PROPER(更新者名簿!H20)&amp;"")</f>
        <v/>
      </c>
      <c r="M14" s="7" t="str">
        <f>""</f>
        <v/>
      </c>
      <c r="N14" s="7" t="str">
        <f>""</f>
        <v/>
      </c>
      <c r="O14" s="7" t="str">
        <f>""</f>
        <v/>
      </c>
      <c r="P14" s="7" t="str">
        <f>""</f>
        <v/>
      </c>
      <c r="Q14" s="7" t="str">
        <f>""</f>
        <v/>
      </c>
      <c r="R14" s="7" t="str">
        <f>""</f>
        <v/>
      </c>
      <c r="S14" s="7" t="str">
        <f>""</f>
        <v/>
      </c>
      <c r="T14" s="7" t="str">
        <f>""</f>
        <v/>
      </c>
      <c r="U14" s="7" t="str">
        <f t="shared" si="1"/>
        <v/>
      </c>
      <c r="V14" s="7" t="str">
        <f t="shared" si="1"/>
        <v/>
      </c>
      <c r="W14" s="7" t="str">
        <f>""</f>
        <v/>
      </c>
      <c r="X14" s="7" t="str">
        <f t="shared" si="2"/>
        <v/>
      </c>
      <c r="Y14" s="7" t="str">
        <f>""</f>
        <v/>
      </c>
      <c r="Z14" s="7" t="str">
        <f>""</f>
        <v/>
      </c>
      <c r="AA14" s="7" t="str">
        <f>""</f>
        <v/>
      </c>
      <c r="AB14" s="7" t="str">
        <f>""</f>
        <v/>
      </c>
      <c r="AC14" s="7" t="str">
        <f>IF($A14="","",更新者名簿!I20&amp;"")</f>
        <v/>
      </c>
      <c r="AD14" s="7" t="str">
        <f>IF($A14="","",更新者名簿!AH20&amp;"")</f>
        <v/>
      </c>
      <c r="AE14" s="7" t="str">
        <f>IF($A14="","",更新者名簿!B20&amp;"")</f>
        <v/>
      </c>
      <c r="AF14" s="8" t="str">
        <f>IF($A14="","",更新者名簿!X20)</f>
        <v/>
      </c>
      <c r="AG14" s="7" t="str">
        <f>IF($A14="","",更新者名簿!T20)</f>
        <v/>
      </c>
      <c r="AH14" s="7" t="str">
        <f>IF($A14="","",更新者名簿!U20&amp;"")</f>
        <v/>
      </c>
      <c r="AI14" s="7" t="str">
        <f>IF($A14="","",更新者名簿!AR20&amp;"")</f>
        <v/>
      </c>
      <c r="AJ14" s="7" t="str">
        <f>IF($A14="","",申込責任者!$N$39&amp;"")</f>
        <v/>
      </c>
      <c r="AK14" s="7" t="str">
        <f>IF($A14="","",申込責任者!$N$40&amp;"")</f>
        <v/>
      </c>
      <c r="AL14" s="7" t="str">
        <f>IF($A14="","",申込責任者!$N$42&amp;"")</f>
        <v/>
      </c>
      <c r="AM14" s="7" t="str">
        <f>IF($A14="","",申込責任者!$N$41)</f>
        <v/>
      </c>
      <c r="AN14" s="7" t="str">
        <f>IF($A14="","",申込責任者!$N$43&amp;"")</f>
        <v/>
      </c>
      <c r="AO14" s="7" t="str">
        <f>IF($A14="","",申込責任者!$N$44&amp;"")</f>
        <v/>
      </c>
      <c r="AP14" s="7" t="str">
        <f>IF($A14="","",申込責任者!$N$45&amp;"")</f>
        <v/>
      </c>
      <c r="AQ14" s="7" t="str">
        <f>IF($A14="","",申込責任者!$N$46&amp;"")</f>
        <v/>
      </c>
      <c r="AR14" s="7" t="str">
        <f>IF($A14="","",申込責任者!$N$47&amp;"")</f>
        <v/>
      </c>
      <c r="AS14" s="7" t="str">
        <f>IF($A14="","",申込責任者!$N$48&amp;"")</f>
        <v/>
      </c>
      <c r="AT14" s="7" t="str">
        <f>IF($A14="","",申込責任者!$N$49&amp;"")</f>
        <v/>
      </c>
      <c r="AU14" s="7" t="str">
        <f>IF($A14="","",申込責任者!$N$50&amp;"")</f>
        <v/>
      </c>
      <c r="AV14" s="7" t="str">
        <f>IF($A14="","",申込責任者!$N$51&amp;"")</f>
        <v/>
      </c>
      <c r="AW14" s="6" t="str">
        <f>IF($A14="","",申込責任者!$N$27&amp;"")</f>
        <v/>
      </c>
      <c r="AX14" s="7" t="str">
        <f>IF($A14="","",申込責任者!$N$20&amp;"")</f>
        <v/>
      </c>
      <c r="AY14" s="6" t="str">
        <f>IF($A14="","",更新者名簿!AT20)</f>
        <v/>
      </c>
      <c r="AZ14" s="6" t="str">
        <f>IF($A14="","",申込責任者!$N$33&amp;"")</f>
        <v/>
      </c>
      <c r="BA14" s="6" t="str">
        <f t="shared" si="3"/>
        <v/>
      </c>
      <c r="BB14" s="6" t="str">
        <f t="shared" si="4"/>
        <v/>
      </c>
      <c r="BC14" s="6" t="str">
        <f>""</f>
        <v/>
      </c>
      <c r="BD14" s="6" t="str">
        <f>""</f>
        <v/>
      </c>
      <c r="BE14" s="6" t="str">
        <f t="shared" si="5"/>
        <v/>
      </c>
      <c r="BF14" s="6" t="str">
        <f t="shared" si="6"/>
        <v/>
      </c>
      <c r="BG14" s="7" t="str">
        <f>IF($A14="","",更新者名簿!AJ20&amp;"")</f>
        <v/>
      </c>
      <c r="BH14" s="7" t="str">
        <f>IF($A14="","",更新者名簿!AK20&amp;"")</f>
        <v/>
      </c>
      <c r="BI14" s="7" t="str">
        <f>IF($A14="","",更新者名簿!AL20&amp;"")</f>
        <v/>
      </c>
      <c r="BJ14" s="6" t="str">
        <f>IF(G14="","",申込責任者!$N$11)</f>
        <v/>
      </c>
      <c r="BK14" s="6" t="str">
        <f>IF(G14="","",申込責任者!$N$18)</f>
        <v/>
      </c>
    </row>
    <row r="15" spans="1:63">
      <c r="A15" s="6" t="str">
        <f>IF(更新者名簿!C21="","",更新者名簿!A21)</f>
        <v/>
      </c>
      <c r="B15" s="7" t="str">
        <f>IF($A15="","",更新者名簿!S21)</f>
        <v/>
      </c>
      <c r="C15" s="7" t="str">
        <f t="shared" si="0"/>
        <v/>
      </c>
      <c r="D15" s="7" t="str">
        <f>IF($A15="","",更新者名簿!Z21&amp;"")</f>
        <v/>
      </c>
      <c r="E15" s="7" t="str">
        <f>IF($A15="","",更新者名簿!Y21&amp;"")</f>
        <v/>
      </c>
      <c r="F15" s="7" t="str">
        <f>IF($A15="","",TEXT(SUBSTITUTE(更新者名簿!J21,".","/"),"yyyy/mm/dd"))</f>
        <v/>
      </c>
      <c r="G15" s="7" t="str">
        <f>IF($A15="","",TRIM(更新者名簿!C21)&amp;"")</f>
        <v/>
      </c>
      <c r="H15" s="7" t="str">
        <f>IF($A15="","",TRIM(更新者名簿!D21)&amp;"")</f>
        <v/>
      </c>
      <c r="I15" s="7" t="str">
        <f>IF($A15="","",DBCS(TRIM(PHONETIC(更新者名簿!E21)))&amp;"")</f>
        <v/>
      </c>
      <c r="J15" s="7" t="str">
        <f>IF($A15="","",DBCS(TRIM(PHONETIC(更新者名簿!F21)))&amp;"")</f>
        <v/>
      </c>
      <c r="K15" s="7" t="str">
        <f>IF($A15="","",PROPER(更新者名簿!G21)&amp;"")</f>
        <v/>
      </c>
      <c r="L15" s="7" t="str">
        <f>IF($G15="","",PROPER(更新者名簿!H21)&amp;"")</f>
        <v/>
      </c>
      <c r="M15" s="7" t="str">
        <f>""</f>
        <v/>
      </c>
      <c r="N15" s="7" t="str">
        <f>""</f>
        <v/>
      </c>
      <c r="O15" s="7" t="str">
        <f>""</f>
        <v/>
      </c>
      <c r="P15" s="7" t="str">
        <f>""</f>
        <v/>
      </c>
      <c r="Q15" s="7" t="str">
        <f>""</f>
        <v/>
      </c>
      <c r="R15" s="7" t="str">
        <f>""</f>
        <v/>
      </c>
      <c r="S15" s="7" t="str">
        <f>""</f>
        <v/>
      </c>
      <c r="T15" s="7" t="str">
        <f>""</f>
        <v/>
      </c>
      <c r="U15" s="7" t="str">
        <f t="shared" si="1"/>
        <v/>
      </c>
      <c r="V15" s="7" t="str">
        <f t="shared" si="1"/>
        <v/>
      </c>
      <c r="W15" s="7" t="str">
        <f>""</f>
        <v/>
      </c>
      <c r="X15" s="7" t="str">
        <f t="shared" si="2"/>
        <v/>
      </c>
      <c r="Y15" s="7" t="str">
        <f>""</f>
        <v/>
      </c>
      <c r="Z15" s="7" t="str">
        <f>""</f>
        <v/>
      </c>
      <c r="AA15" s="7" t="str">
        <f>""</f>
        <v/>
      </c>
      <c r="AB15" s="7" t="str">
        <f>""</f>
        <v/>
      </c>
      <c r="AC15" s="7" t="str">
        <f>IF($A15="","",更新者名簿!I21&amp;"")</f>
        <v/>
      </c>
      <c r="AD15" s="7" t="str">
        <f>IF($A15="","",更新者名簿!AH21&amp;"")</f>
        <v/>
      </c>
      <c r="AE15" s="7" t="str">
        <f>IF($A15="","",更新者名簿!B21&amp;"")</f>
        <v/>
      </c>
      <c r="AF15" s="8" t="str">
        <f>IF($A15="","",更新者名簿!X21)</f>
        <v/>
      </c>
      <c r="AG15" s="7" t="str">
        <f>IF($A15="","",更新者名簿!T21)</f>
        <v/>
      </c>
      <c r="AH15" s="7" t="str">
        <f>IF($A15="","",更新者名簿!U21&amp;"")</f>
        <v/>
      </c>
      <c r="AI15" s="7" t="str">
        <f>IF($A15="","",更新者名簿!AR21&amp;"")</f>
        <v/>
      </c>
      <c r="AJ15" s="7" t="str">
        <f>IF($A15="","",申込責任者!$N$39&amp;"")</f>
        <v/>
      </c>
      <c r="AK15" s="7" t="str">
        <f>IF($A15="","",申込責任者!$N$40&amp;"")</f>
        <v/>
      </c>
      <c r="AL15" s="7" t="str">
        <f>IF($A15="","",申込責任者!$N$42&amp;"")</f>
        <v/>
      </c>
      <c r="AM15" s="7" t="str">
        <f>IF($A15="","",申込責任者!$N$41)</f>
        <v/>
      </c>
      <c r="AN15" s="7" t="str">
        <f>IF($A15="","",申込責任者!$N$43&amp;"")</f>
        <v/>
      </c>
      <c r="AO15" s="7" t="str">
        <f>IF($A15="","",申込責任者!$N$44&amp;"")</f>
        <v/>
      </c>
      <c r="AP15" s="7" t="str">
        <f>IF($A15="","",申込責任者!$N$45&amp;"")</f>
        <v/>
      </c>
      <c r="AQ15" s="7" t="str">
        <f>IF($A15="","",申込責任者!$N$46&amp;"")</f>
        <v/>
      </c>
      <c r="AR15" s="7" t="str">
        <f>IF($A15="","",申込責任者!$N$47&amp;"")</f>
        <v/>
      </c>
      <c r="AS15" s="7" t="str">
        <f>IF($A15="","",申込責任者!$N$48&amp;"")</f>
        <v/>
      </c>
      <c r="AT15" s="7" t="str">
        <f>IF($A15="","",申込責任者!$N$49&amp;"")</f>
        <v/>
      </c>
      <c r="AU15" s="7" t="str">
        <f>IF($A15="","",申込責任者!$N$50&amp;"")</f>
        <v/>
      </c>
      <c r="AV15" s="7" t="str">
        <f>IF($A15="","",申込責任者!$N$51&amp;"")</f>
        <v/>
      </c>
      <c r="AW15" s="6" t="str">
        <f>IF($A15="","",申込責任者!$N$27&amp;"")</f>
        <v/>
      </c>
      <c r="AX15" s="7" t="str">
        <f>IF($A15="","",申込責任者!$N$20&amp;"")</f>
        <v/>
      </c>
      <c r="AY15" s="6" t="str">
        <f>IF($A15="","",更新者名簿!AT21)</f>
        <v/>
      </c>
      <c r="AZ15" s="6" t="str">
        <f>IF($A15="","",申込責任者!$N$33&amp;"")</f>
        <v/>
      </c>
      <c r="BA15" s="6" t="str">
        <f t="shared" si="3"/>
        <v/>
      </c>
      <c r="BB15" s="6" t="str">
        <f t="shared" si="4"/>
        <v/>
      </c>
      <c r="BC15" s="6" t="str">
        <f>""</f>
        <v/>
      </c>
      <c r="BD15" s="6" t="str">
        <f>""</f>
        <v/>
      </c>
      <c r="BE15" s="6" t="str">
        <f t="shared" si="5"/>
        <v/>
      </c>
      <c r="BF15" s="6" t="str">
        <f t="shared" si="6"/>
        <v/>
      </c>
      <c r="BG15" s="7" t="str">
        <f>IF($A15="","",更新者名簿!AJ21&amp;"")</f>
        <v/>
      </c>
      <c r="BH15" s="7" t="str">
        <f>IF($A15="","",更新者名簿!AK21&amp;"")</f>
        <v/>
      </c>
      <c r="BI15" s="7" t="str">
        <f>IF($A15="","",更新者名簿!AL21&amp;"")</f>
        <v/>
      </c>
      <c r="BJ15" s="6" t="str">
        <f>IF(G15="","",申込責任者!$N$11)</f>
        <v/>
      </c>
      <c r="BK15" s="6" t="str">
        <f>IF(G15="","",申込責任者!$N$18)</f>
        <v/>
      </c>
    </row>
    <row r="16" spans="1:63">
      <c r="A16" s="6" t="str">
        <f>IF(更新者名簿!C22="","",更新者名簿!A22)</f>
        <v/>
      </c>
      <c r="B16" s="7" t="str">
        <f>IF($A16="","",更新者名簿!S22)</f>
        <v/>
      </c>
      <c r="C16" s="7" t="str">
        <f t="shared" si="0"/>
        <v/>
      </c>
      <c r="D16" s="7" t="str">
        <f>IF($A16="","",更新者名簿!Z22&amp;"")</f>
        <v/>
      </c>
      <c r="E16" s="7" t="str">
        <f>IF($A16="","",更新者名簿!Y22&amp;"")</f>
        <v/>
      </c>
      <c r="F16" s="7" t="str">
        <f>IF($A16="","",TEXT(SUBSTITUTE(更新者名簿!J22,".","/"),"yyyy/mm/dd"))</f>
        <v/>
      </c>
      <c r="G16" s="7" t="str">
        <f>IF($A16="","",TRIM(更新者名簿!C22)&amp;"")</f>
        <v/>
      </c>
      <c r="H16" s="7" t="str">
        <f>IF($A16="","",TRIM(更新者名簿!D22)&amp;"")</f>
        <v/>
      </c>
      <c r="I16" s="7" t="str">
        <f>IF($A16="","",DBCS(TRIM(PHONETIC(更新者名簿!E22)))&amp;"")</f>
        <v/>
      </c>
      <c r="J16" s="7" t="str">
        <f>IF($A16="","",DBCS(TRIM(PHONETIC(更新者名簿!F22)))&amp;"")</f>
        <v/>
      </c>
      <c r="K16" s="7" t="str">
        <f>IF($A16="","",PROPER(更新者名簿!G22)&amp;"")</f>
        <v/>
      </c>
      <c r="L16" s="7" t="str">
        <f>IF($G16="","",PROPER(更新者名簿!H22)&amp;"")</f>
        <v/>
      </c>
      <c r="M16" s="7" t="str">
        <f>""</f>
        <v/>
      </c>
      <c r="N16" s="7" t="str">
        <f>""</f>
        <v/>
      </c>
      <c r="O16" s="7" t="str">
        <f>""</f>
        <v/>
      </c>
      <c r="P16" s="7" t="str">
        <f>""</f>
        <v/>
      </c>
      <c r="Q16" s="7" t="str">
        <f>""</f>
        <v/>
      </c>
      <c r="R16" s="7" t="str">
        <f>""</f>
        <v/>
      </c>
      <c r="S16" s="7" t="str">
        <f>""</f>
        <v/>
      </c>
      <c r="T16" s="7" t="str">
        <f>""</f>
        <v/>
      </c>
      <c r="U16" s="7" t="str">
        <f t="shared" si="1"/>
        <v/>
      </c>
      <c r="V16" s="7" t="str">
        <f t="shared" si="1"/>
        <v/>
      </c>
      <c r="W16" s="7" t="str">
        <f>""</f>
        <v/>
      </c>
      <c r="X16" s="7" t="str">
        <f t="shared" si="2"/>
        <v/>
      </c>
      <c r="Y16" s="7" t="str">
        <f>""</f>
        <v/>
      </c>
      <c r="Z16" s="7" t="str">
        <f>""</f>
        <v/>
      </c>
      <c r="AA16" s="7" t="str">
        <f>""</f>
        <v/>
      </c>
      <c r="AB16" s="7" t="str">
        <f>""</f>
        <v/>
      </c>
      <c r="AC16" s="7" t="str">
        <f>IF($A16="","",更新者名簿!I22&amp;"")</f>
        <v/>
      </c>
      <c r="AD16" s="7" t="str">
        <f>IF($A16="","",更新者名簿!AH22&amp;"")</f>
        <v/>
      </c>
      <c r="AE16" s="7" t="str">
        <f>IF($A16="","",更新者名簿!B22&amp;"")</f>
        <v/>
      </c>
      <c r="AF16" s="8" t="str">
        <f>IF($A16="","",更新者名簿!X22)</f>
        <v/>
      </c>
      <c r="AG16" s="7" t="str">
        <f>IF($A16="","",更新者名簿!T22)</f>
        <v/>
      </c>
      <c r="AH16" s="7" t="str">
        <f>IF($A16="","",更新者名簿!U22&amp;"")</f>
        <v/>
      </c>
      <c r="AI16" s="7" t="str">
        <f>IF($A16="","",更新者名簿!AR22&amp;"")</f>
        <v/>
      </c>
      <c r="AJ16" s="7" t="str">
        <f>IF($A16="","",申込責任者!$N$39&amp;"")</f>
        <v/>
      </c>
      <c r="AK16" s="7" t="str">
        <f>IF($A16="","",申込責任者!$N$40&amp;"")</f>
        <v/>
      </c>
      <c r="AL16" s="7" t="str">
        <f>IF($A16="","",申込責任者!$N$42&amp;"")</f>
        <v/>
      </c>
      <c r="AM16" s="7" t="str">
        <f>IF($A16="","",申込責任者!$N$41)</f>
        <v/>
      </c>
      <c r="AN16" s="7" t="str">
        <f>IF($A16="","",申込責任者!$N$43&amp;"")</f>
        <v/>
      </c>
      <c r="AO16" s="7" t="str">
        <f>IF($A16="","",申込責任者!$N$44&amp;"")</f>
        <v/>
      </c>
      <c r="AP16" s="7" t="str">
        <f>IF($A16="","",申込責任者!$N$45&amp;"")</f>
        <v/>
      </c>
      <c r="AQ16" s="7" t="str">
        <f>IF($A16="","",申込責任者!$N$46&amp;"")</f>
        <v/>
      </c>
      <c r="AR16" s="7" t="str">
        <f>IF($A16="","",申込責任者!$N$47&amp;"")</f>
        <v/>
      </c>
      <c r="AS16" s="7" t="str">
        <f>IF($A16="","",申込責任者!$N$48&amp;"")</f>
        <v/>
      </c>
      <c r="AT16" s="7" t="str">
        <f>IF($A16="","",申込責任者!$N$49&amp;"")</f>
        <v/>
      </c>
      <c r="AU16" s="7" t="str">
        <f>IF($A16="","",申込責任者!$N$50&amp;"")</f>
        <v/>
      </c>
      <c r="AV16" s="7" t="str">
        <f>IF($A16="","",申込責任者!$N$51&amp;"")</f>
        <v/>
      </c>
      <c r="AW16" s="6" t="str">
        <f>IF($A16="","",申込責任者!$N$27&amp;"")</f>
        <v/>
      </c>
      <c r="AX16" s="7" t="str">
        <f>IF($A16="","",申込責任者!$N$20&amp;"")</f>
        <v/>
      </c>
      <c r="AY16" s="6" t="str">
        <f>IF($A16="","",更新者名簿!AT22)</f>
        <v/>
      </c>
      <c r="AZ16" s="6" t="str">
        <f>IF($A16="","",申込責任者!$N$33&amp;"")</f>
        <v/>
      </c>
      <c r="BA16" s="6" t="str">
        <f t="shared" si="3"/>
        <v/>
      </c>
      <c r="BB16" s="6" t="str">
        <f t="shared" si="4"/>
        <v/>
      </c>
      <c r="BC16" s="6" t="str">
        <f>""</f>
        <v/>
      </c>
      <c r="BD16" s="6" t="str">
        <f>""</f>
        <v/>
      </c>
      <c r="BE16" s="6" t="str">
        <f t="shared" si="5"/>
        <v/>
      </c>
      <c r="BF16" s="6" t="str">
        <f t="shared" si="6"/>
        <v/>
      </c>
      <c r="BG16" s="7" t="str">
        <f>IF($A16="","",更新者名簿!AJ22&amp;"")</f>
        <v/>
      </c>
      <c r="BH16" s="7" t="str">
        <f>IF($A16="","",更新者名簿!AK22&amp;"")</f>
        <v/>
      </c>
      <c r="BI16" s="7" t="str">
        <f>IF($A16="","",更新者名簿!AL22&amp;"")</f>
        <v/>
      </c>
      <c r="BJ16" s="6" t="str">
        <f>IF(G16="","",申込責任者!$N$11)</f>
        <v/>
      </c>
      <c r="BK16" s="6" t="str">
        <f>IF(G16="","",申込責任者!$N$18)</f>
        <v/>
      </c>
    </row>
    <row r="17" spans="1:63">
      <c r="A17" s="6" t="str">
        <f>IF(更新者名簿!C23="","",更新者名簿!A23)</f>
        <v/>
      </c>
      <c r="B17" s="7" t="str">
        <f>IF($A17="","",更新者名簿!S23)</f>
        <v/>
      </c>
      <c r="C17" s="7" t="str">
        <f t="shared" si="0"/>
        <v/>
      </c>
      <c r="D17" s="7" t="str">
        <f>IF($A17="","",更新者名簿!Z23&amp;"")</f>
        <v/>
      </c>
      <c r="E17" s="7" t="str">
        <f>IF($A17="","",更新者名簿!Y23&amp;"")</f>
        <v/>
      </c>
      <c r="F17" s="7" t="str">
        <f>IF($A17="","",TEXT(SUBSTITUTE(更新者名簿!J23,".","/"),"yyyy/mm/dd"))</f>
        <v/>
      </c>
      <c r="G17" s="7" t="str">
        <f>IF($A17="","",TRIM(更新者名簿!C23)&amp;"")</f>
        <v/>
      </c>
      <c r="H17" s="7" t="str">
        <f>IF($A17="","",TRIM(更新者名簿!D23)&amp;"")</f>
        <v/>
      </c>
      <c r="I17" s="7" t="str">
        <f>IF($A17="","",DBCS(TRIM(PHONETIC(更新者名簿!E23)))&amp;"")</f>
        <v/>
      </c>
      <c r="J17" s="7" t="str">
        <f>IF($A17="","",DBCS(TRIM(PHONETIC(更新者名簿!F23)))&amp;"")</f>
        <v/>
      </c>
      <c r="K17" s="7" t="str">
        <f>IF($A17="","",PROPER(更新者名簿!G23)&amp;"")</f>
        <v/>
      </c>
      <c r="L17" s="7" t="str">
        <f>IF($G17="","",PROPER(更新者名簿!H23)&amp;"")</f>
        <v/>
      </c>
      <c r="M17" s="7" t="str">
        <f>""</f>
        <v/>
      </c>
      <c r="N17" s="7" t="str">
        <f>""</f>
        <v/>
      </c>
      <c r="O17" s="7" t="str">
        <f>""</f>
        <v/>
      </c>
      <c r="P17" s="7" t="str">
        <f>""</f>
        <v/>
      </c>
      <c r="Q17" s="7" t="str">
        <f>""</f>
        <v/>
      </c>
      <c r="R17" s="7" t="str">
        <f>""</f>
        <v/>
      </c>
      <c r="S17" s="7" t="str">
        <f>""</f>
        <v/>
      </c>
      <c r="T17" s="7" t="str">
        <f>""</f>
        <v/>
      </c>
      <c r="U17" s="7" t="str">
        <f t="shared" si="1"/>
        <v/>
      </c>
      <c r="V17" s="7" t="str">
        <f t="shared" si="1"/>
        <v/>
      </c>
      <c r="W17" s="7" t="str">
        <f>""</f>
        <v/>
      </c>
      <c r="X17" s="7" t="str">
        <f t="shared" si="2"/>
        <v/>
      </c>
      <c r="Y17" s="7" t="str">
        <f>""</f>
        <v/>
      </c>
      <c r="Z17" s="7" t="str">
        <f>""</f>
        <v/>
      </c>
      <c r="AA17" s="7" t="str">
        <f>""</f>
        <v/>
      </c>
      <c r="AB17" s="7" t="str">
        <f>""</f>
        <v/>
      </c>
      <c r="AC17" s="7" t="str">
        <f>IF($A17="","",更新者名簿!I23&amp;"")</f>
        <v/>
      </c>
      <c r="AD17" s="7" t="str">
        <f>IF($A17="","",更新者名簿!AH23&amp;"")</f>
        <v/>
      </c>
      <c r="AE17" s="7" t="str">
        <f>IF($A17="","",更新者名簿!B23&amp;"")</f>
        <v/>
      </c>
      <c r="AF17" s="8" t="str">
        <f>IF($A17="","",更新者名簿!X23)</f>
        <v/>
      </c>
      <c r="AG17" s="7" t="str">
        <f>IF($A17="","",更新者名簿!T23)</f>
        <v/>
      </c>
      <c r="AH17" s="7" t="str">
        <f>IF($A17="","",更新者名簿!U23&amp;"")</f>
        <v/>
      </c>
      <c r="AI17" s="7" t="str">
        <f>IF($A17="","",更新者名簿!AR23&amp;"")</f>
        <v/>
      </c>
      <c r="AJ17" s="7" t="str">
        <f>IF($A17="","",申込責任者!$N$39&amp;"")</f>
        <v/>
      </c>
      <c r="AK17" s="7" t="str">
        <f>IF($A17="","",申込責任者!$N$40&amp;"")</f>
        <v/>
      </c>
      <c r="AL17" s="7" t="str">
        <f>IF($A17="","",申込責任者!$N$42&amp;"")</f>
        <v/>
      </c>
      <c r="AM17" s="7" t="str">
        <f>IF($A17="","",申込責任者!$N$41)</f>
        <v/>
      </c>
      <c r="AN17" s="7" t="str">
        <f>IF($A17="","",申込責任者!$N$43&amp;"")</f>
        <v/>
      </c>
      <c r="AO17" s="7" t="str">
        <f>IF($A17="","",申込責任者!$N$44&amp;"")</f>
        <v/>
      </c>
      <c r="AP17" s="7" t="str">
        <f>IF($A17="","",申込責任者!$N$45&amp;"")</f>
        <v/>
      </c>
      <c r="AQ17" s="7" t="str">
        <f>IF($A17="","",申込責任者!$N$46&amp;"")</f>
        <v/>
      </c>
      <c r="AR17" s="7" t="str">
        <f>IF($A17="","",申込責任者!$N$47&amp;"")</f>
        <v/>
      </c>
      <c r="AS17" s="7" t="str">
        <f>IF($A17="","",申込責任者!$N$48&amp;"")</f>
        <v/>
      </c>
      <c r="AT17" s="7" t="str">
        <f>IF($A17="","",申込責任者!$N$49&amp;"")</f>
        <v/>
      </c>
      <c r="AU17" s="7" t="str">
        <f>IF($A17="","",申込責任者!$N$50&amp;"")</f>
        <v/>
      </c>
      <c r="AV17" s="7" t="str">
        <f>IF($A17="","",申込責任者!$N$51&amp;"")</f>
        <v/>
      </c>
      <c r="AW17" s="6" t="str">
        <f>IF($A17="","",申込責任者!$N$27&amp;"")</f>
        <v/>
      </c>
      <c r="AX17" s="7" t="str">
        <f>IF($A17="","",申込責任者!$N$20&amp;"")</f>
        <v/>
      </c>
      <c r="AY17" s="6" t="str">
        <f>IF($A17="","",更新者名簿!AT23)</f>
        <v/>
      </c>
      <c r="AZ17" s="6" t="str">
        <f>IF($A17="","",申込責任者!$N$33&amp;"")</f>
        <v/>
      </c>
      <c r="BA17" s="6" t="str">
        <f t="shared" si="3"/>
        <v/>
      </c>
      <c r="BB17" s="6" t="str">
        <f t="shared" si="4"/>
        <v/>
      </c>
      <c r="BC17" s="6" t="str">
        <f>""</f>
        <v/>
      </c>
      <c r="BD17" s="6" t="str">
        <f>""</f>
        <v/>
      </c>
      <c r="BE17" s="6" t="str">
        <f t="shared" si="5"/>
        <v/>
      </c>
      <c r="BF17" s="6" t="str">
        <f t="shared" si="6"/>
        <v/>
      </c>
      <c r="BG17" s="7" t="str">
        <f>IF($A17="","",更新者名簿!AJ23&amp;"")</f>
        <v/>
      </c>
      <c r="BH17" s="7" t="str">
        <f>IF($A17="","",更新者名簿!AK23&amp;"")</f>
        <v/>
      </c>
      <c r="BI17" s="7" t="str">
        <f>IF($A17="","",更新者名簿!AL23&amp;"")</f>
        <v/>
      </c>
      <c r="BJ17" s="6" t="str">
        <f>IF(G17="","",申込責任者!$N$11)</f>
        <v/>
      </c>
      <c r="BK17" s="6" t="str">
        <f>IF(G17="","",申込責任者!$N$18)</f>
        <v/>
      </c>
    </row>
    <row r="18" spans="1:63">
      <c r="A18" s="6" t="str">
        <f>IF(更新者名簿!C24="","",更新者名簿!A24)</f>
        <v/>
      </c>
      <c r="B18" s="7" t="str">
        <f>IF($A18="","",更新者名簿!S24)</f>
        <v/>
      </c>
      <c r="C18" s="7" t="str">
        <f t="shared" si="0"/>
        <v/>
      </c>
      <c r="D18" s="7" t="str">
        <f>IF($A18="","",更新者名簿!Z24&amp;"")</f>
        <v/>
      </c>
      <c r="E18" s="7" t="str">
        <f>IF($A18="","",更新者名簿!Y24&amp;"")</f>
        <v/>
      </c>
      <c r="F18" s="7" t="str">
        <f>IF($A18="","",TEXT(SUBSTITUTE(更新者名簿!J24,".","/"),"yyyy/mm/dd"))</f>
        <v/>
      </c>
      <c r="G18" s="7" t="str">
        <f>IF($A18="","",TRIM(更新者名簿!C24)&amp;"")</f>
        <v/>
      </c>
      <c r="H18" s="7" t="str">
        <f>IF($A18="","",TRIM(更新者名簿!D24)&amp;"")</f>
        <v/>
      </c>
      <c r="I18" s="7" t="str">
        <f>IF($A18="","",DBCS(TRIM(PHONETIC(更新者名簿!E24)))&amp;"")</f>
        <v/>
      </c>
      <c r="J18" s="7" t="str">
        <f>IF($A18="","",DBCS(TRIM(PHONETIC(更新者名簿!F24)))&amp;"")</f>
        <v/>
      </c>
      <c r="K18" s="7" t="str">
        <f>IF($A18="","",PROPER(更新者名簿!G24)&amp;"")</f>
        <v/>
      </c>
      <c r="L18" s="7" t="str">
        <f>IF($G18="","",PROPER(更新者名簿!H24)&amp;"")</f>
        <v/>
      </c>
      <c r="M18" s="7" t="str">
        <f>""</f>
        <v/>
      </c>
      <c r="N18" s="7" t="str">
        <f>""</f>
        <v/>
      </c>
      <c r="O18" s="7" t="str">
        <f>""</f>
        <v/>
      </c>
      <c r="P18" s="7" t="str">
        <f>""</f>
        <v/>
      </c>
      <c r="Q18" s="7" t="str">
        <f>""</f>
        <v/>
      </c>
      <c r="R18" s="7" t="str">
        <f>""</f>
        <v/>
      </c>
      <c r="S18" s="7" t="str">
        <f>""</f>
        <v/>
      </c>
      <c r="T18" s="7" t="str">
        <f>""</f>
        <v/>
      </c>
      <c r="U18" s="7" t="str">
        <f t="shared" si="1"/>
        <v/>
      </c>
      <c r="V18" s="7" t="str">
        <f t="shared" si="1"/>
        <v/>
      </c>
      <c r="W18" s="7" t="str">
        <f>""</f>
        <v/>
      </c>
      <c r="X18" s="7" t="str">
        <f t="shared" si="2"/>
        <v/>
      </c>
      <c r="Y18" s="7" t="str">
        <f>""</f>
        <v/>
      </c>
      <c r="Z18" s="7" t="str">
        <f>""</f>
        <v/>
      </c>
      <c r="AA18" s="7" t="str">
        <f>""</f>
        <v/>
      </c>
      <c r="AB18" s="7" t="str">
        <f>""</f>
        <v/>
      </c>
      <c r="AC18" s="7" t="str">
        <f>IF($A18="","",更新者名簿!I24&amp;"")</f>
        <v/>
      </c>
      <c r="AD18" s="7" t="str">
        <f>IF($A18="","",更新者名簿!AH24&amp;"")</f>
        <v/>
      </c>
      <c r="AE18" s="7" t="str">
        <f>IF($A18="","",更新者名簿!B24&amp;"")</f>
        <v/>
      </c>
      <c r="AF18" s="8" t="str">
        <f>IF($A18="","",更新者名簿!X24)</f>
        <v/>
      </c>
      <c r="AG18" s="7" t="str">
        <f>IF($A18="","",更新者名簿!T24)</f>
        <v/>
      </c>
      <c r="AH18" s="7" t="str">
        <f>IF($A18="","",更新者名簿!U24&amp;"")</f>
        <v/>
      </c>
      <c r="AI18" s="7" t="str">
        <f>IF($A18="","",更新者名簿!AR24&amp;"")</f>
        <v/>
      </c>
      <c r="AJ18" s="7" t="str">
        <f>IF($A18="","",申込責任者!$N$39&amp;"")</f>
        <v/>
      </c>
      <c r="AK18" s="7" t="str">
        <f>IF($A18="","",申込責任者!$N$40&amp;"")</f>
        <v/>
      </c>
      <c r="AL18" s="7" t="str">
        <f>IF($A18="","",申込責任者!$N$42&amp;"")</f>
        <v/>
      </c>
      <c r="AM18" s="7" t="str">
        <f>IF($A18="","",申込責任者!$N$41)</f>
        <v/>
      </c>
      <c r="AN18" s="7" t="str">
        <f>IF($A18="","",申込責任者!$N$43&amp;"")</f>
        <v/>
      </c>
      <c r="AO18" s="7" t="str">
        <f>IF($A18="","",申込責任者!$N$44&amp;"")</f>
        <v/>
      </c>
      <c r="AP18" s="7" t="str">
        <f>IF($A18="","",申込責任者!$N$45&amp;"")</f>
        <v/>
      </c>
      <c r="AQ18" s="7" t="str">
        <f>IF($A18="","",申込責任者!$N$46&amp;"")</f>
        <v/>
      </c>
      <c r="AR18" s="7" t="str">
        <f>IF($A18="","",申込責任者!$N$47&amp;"")</f>
        <v/>
      </c>
      <c r="AS18" s="7" t="str">
        <f>IF($A18="","",申込責任者!$N$48&amp;"")</f>
        <v/>
      </c>
      <c r="AT18" s="7" t="str">
        <f>IF($A18="","",申込責任者!$N$49&amp;"")</f>
        <v/>
      </c>
      <c r="AU18" s="7" t="str">
        <f>IF($A18="","",申込責任者!$N$50&amp;"")</f>
        <v/>
      </c>
      <c r="AV18" s="7" t="str">
        <f>IF($A18="","",申込責任者!$N$51&amp;"")</f>
        <v/>
      </c>
      <c r="AW18" s="6" t="str">
        <f>IF($A18="","",申込責任者!$N$27&amp;"")</f>
        <v/>
      </c>
      <c r="AX18" s="7" t="str">
        <f>IF($A18="","",申込責任者!$N$20&amp;"")</f>
        <v/>
      </c>
      <c r="AY18" s="6" t="str">
        <f>IF($A18="","",更新者名簿!AT24)</f>
        <v/>
      </c>
      <c r="AZ18" s="6" t="str">
        <f>IF($A18="","",申込責任者!$N$33&amp;"")</f>
        <v/>
      </c>
      <c r="BA18" s="6" t="str">
        <f t="shared" si="3"/>
        <v/>
      </c>
      <c r="BB18" s="6" t="str">
        <f t="shared" si="4"/>
        <v/>
      </c>
      <c r="BC18" s="6" t="str">
        <f>""</f>
        <v/>
      </c>
      <c r="BD18" s="6" t="str">
        <f>""</f>
        <v/>
      </c>
      <c r="BE18" s="6" t="str">
        <f t="shared" si="5"/>
        <v/>
      </c>
      <c r="BF18" s="6" t="str">
        <f t="shared" si="6"/>
        <v/>
      </c>
      <c r="BG18" s="7" t="str">
        <f>IF($A18="","",更新者名簿!AJ24&amp;"")</f>
        <v/>
      </c>
      <c r="BH18" s="7" t="str">
        <f>IF($A18="","",更新者名簿!AK24&amp;"")</f>
        <v/>
      </c>
      <c r="BI18" s="7" t="str">
        <f>IF($A18="","",更新者名簿!AL24&amp;"")</f>
        <v/>
      </c>
      <c r="BJ18" s="6" t="str">
        <f>IF(G18="","",申込責任者!$N$11)</f>
        <v/>
      </c>
      <c r="BK18" s="6" t="str">
        <f>IF(G18="","",申込責任者!$N$18)</f>
        <v/>
      </c>
    </row>
    <row r="19" spans="1:63">
      <c r="A19" s="6" t="str">
        <f>IF(更新者名簿!C25="","",更新者名簿!A25)</f>
        <v/>
      </c>
      <c r="B19" s="7" t="str">
        <f>IF($A19="","",更新者名簿!S25)</f>
        <v/>
      </c>
      <c r="C19" s="7" t="str">
        <f t="shared" si="0"/>
        <v/>
      </c>
      <c r="D19" s="7" t="str">
        <f>IF($A19="","",更新者名簿!Z25&amp;"")</f>
        <v/>
      </c>
      <c r="E19" s="7" t="str">
        <f>IF($A19="","",更新者名簿!Y25&amp;"")</f>
        <v/>
      </c>
      <c r="F19" s="7" t="str">
        <f>IF($A19="","",TEXT(SUBSTITUTE(更新者名簿!J25,".","/"),"yyyy/mm/dd"))</f>
        <v/>
      </c>
      <c r="G19" s="7" t="str">
        <f>IF($A19="","",TRIM(更新者名簿!C25)&amp;"")</f>
        <v/>
      </c>
      <c r="H19" s="7" t="str">
        <f>IF($A19="","",TRIM(更新者名簿!D25)&amp;"")</f>
        <v/>
      </c>
      <c r="I19" s="7" t="str">
        <f>IF($A19="","",DBCS(TRIM(PHONETIC(更新者名簿!E25)))&amp;"")</f>
        <v/>
      </c>
      <c r="J19" s="7" t="str">
        <f>IF($A19="","",DBCS(TRIM(PHONETIC(更新者名簿!F25)))&amp;"")</f>
        <v/>
      </c>
      <c r="K19" s="7" t="str">
        <f>IF($A19="","",PROPER(更新者名簿!G25)&amp;"")</f>
        <v/>
      </c>
      <c r="L19" s="7" t="str">
        <f>IF($G19="","",PROPER(更新者名簿!H25)&amp;"")</f>
        <v/>
      </c>
      <c r="M19" s="7" t="str">
        <f>""</f>
        <v/>
      </c>
      <c r="N19" s="7" t="str">
        <f>""</f>
        <v/>
      </c>
      <c r="O19" s="7" t="str">
        <f>""</f>
        <v/>
      </c>
      <c r="P19" s="7" t="str">
        <f>""</f>
        <v/>
      </c>
      <c r="Q19" s="7" t="str">
        <f>""</f>
        <v/>
      </c>
      <c r="R19" s="7" t="str">
        <f>""</f>
        <v/>
      </c>
      <c r="S19" s="7" t="str">
        <f>""</f>
        <v/>
      </c>
      <c r="T19" s="7" t="str">
        <f>""</f>
        <v/>
      </c>
      <c r="U19" s="7" t="str">
        <f t="shared" si="1"/>
        <v/>
      </c>
      <c r="V19" s="7" t="str">
        <f t="shared" si="1"/>
        <v/>
      </c>
      <c r="W19" s="7" t="str">
        <f>""</f>
        <v/>
      </c>
      <c r="X19" s="7" t="str">
        <f t="shared" si="2"/>
        <v/>
      </c>
      <c r="Y19" s="7" t="str">
        <f>""</f>
        <v/>
      </c>
      <c r="Z19" s="7" t="str">
        <f>""</f>
        <v/>
      </c>
      <c r="AA19" s="7" t="str">
        <f>""</f>
        <v/>
      </c>
      <c r="AB19" s="7" t="str">
        <f>""</f>
        <v/>
      </c>
      <c r="AC19" s="7" t="str">
        <f>IF($A19="","",更新者名簿!I25&amp;"")</f>
        <v/>
      </c>
      <c r="AD19" s="7" t="str">
        <f>IF($A19="","",更新者名簿!AH25&amp;"")</f>
        <v/>
      </c>
      <c r="AE19" s="7" t="str">
        <f>IF($A19="","",更新者名簿!B25&amp;"")</f>
        <v/>
      </c>
      <c r="AF19" s="8" t="str">
        <f>IF($A19="","",更新者名簿!X25)</f>
        <v/>
      </c>
      <c r="AG19" s="7" t="str">
        <f>IF($A19="","",更新者名簿!T25)</f>
        <v/>
      </c>
      <c r="AH19" s="7" t="str">
        <f>IF($A19="","",更新者名簿!U25&amp;"")</f>
        <v/>
      </c>
      <c r="AI19" s="7" t="str">
        <f>IF($A19="","",更新者名簿!AR25&amp;"")</f>
        <v/>
      </c>
      <c r="AJ19" s="7" t="str">
        <f>IF($A19="","",申込責任者!$N$39&amp;"")</f>
        <v/>
      </c>
      <c r="AK19" s="7" t="str">
        <f>IF($A19="","",申込責任者!$N$40&amp;"")</f>
        <v/>
      </c>
      <c r="AL19" s="7" t="str">
        <f>IF($A19="","",申込責任者!$N$42&amp;"")</f>
        <v/>
      </c>
      <c r="AM19" s="7" t="str">
        <f>IF($A19="","",申込責任者!$N$41)</f>
        <v/>
      </c>
      <c r="AN19" s="7" t="str">
        <f>IF($A19="","",申込責任者!$N$43&amp;"")</f>
        <v/>
      </c>
      <c r="AO19" s="7" t="str">
        <f>IF($A19="","",申込責任者!$N$44&amp;"")</f>
        <v/>
      </c>
      <c r="AP19" s="7" t="str">
        <f>IF($A19="","",申込責任者!$N$45&amp;"")</f>
        <v/>
      </c>
      <c r="AQ19" s="7" t="str">
        <f>IF($A19="","",申込責任者!$N$46&amp;"")</f>
        <v/>
      </c>
      <c r="AR19" s="7" t="str">
        <f>IF($A19="","",申込責任者!$N$47&amp;"")</f>
        <v/>
      </c>
      <c r="AS19" s="7" t="str">
        <f>IF($A19="","",申込責任者!$N$48&amp;"")</f>
        <v/>
      </c>
      <c r="AT19" s="7" t="str">
        <f>IF($A19="","",申込責任者!$N$49&amp;"")</f>
        <v/>
      </c>
      <c r="AU19" s="7" t="str">
        <f>IF($A19="","",申込責任者!$N$50&amp;"")</f>
        <v/>
      </c>
      <c r="AV19" s="7" t="str">
        <f>IF($A19="","",申込責任者!$N$51&amp;"")</f>
        <v/>
      </c>
      <c r="AW19" s="6" t="str">
        <f>IF($A19="","",申込責任者!$N$27&amp;"")</f>
        <v/>
      </c>
      <c r="AX19" s="7" t="str">
        <f>IF($A19="","",申込責任者!$N$20&amp;"")</f>
        <v/>
      </c>
      <c r="AY19" s="6" t="str">
        <f>IF($A19="","",更新者名簿!AT25)</f>
        <v/>
      </c>
      <c r="AZ19" s="6" t="str">
        <f>IF($A19="","",申込責任者!$N$33&amp;"")</f>
        <v/>
      </c>
      <c r="BA19" s="6" t="str">
        <f t="shared" si="3"/>
        <v/>
      </c>
      <c r="BB19" s="6" t="str">
        <f t="shared" si="4"/>
        <v/>
      </c>
      <c r="BC19" s="6" t="str">
        <f>""</f>
        <v/>
      </c>
      <c r="BD19" s="6" t="str">
        <f>""</f>
        <v/>
      </c>
      <c r="BE19" s="6" t="str">
        <f t="shared" si="5"/>
        <v/>
      </c>
      <c r="BF19" s="6" t="str">
        <f t="shared" si="6"/>
        <v/>
      </c>
      <c r="BG19" s="7" t="str">
        <f>IF($A19="","",更新者名簿!AJ25&amp;"")</f>
        <v/>
      </c>
      <c r="BH19" s="7" t="str">
        <f>IF($A19="","",更新者名簿!AK25&amp;"")</f>
        <v/>
      </c>
      <c r="BI19" s="7" t="str">
        <f>IF($A19="","",更新者名簿!AL25&amp;"")</f>
        <v/>
      </c>
      <c r="BJ19" s="6" t="str">
        <f>IF(G19="","",申込責任者!$N$11)</f>
        <v/>
      </c>
      <c r="BK19" s="6" t="str">
        <f>IF(G19="","",申込責任者!$N$18)</f>
        <v/>
      </c>
    </row>
    <row r="20" spans="1:63">
      <c r="A20" s="6" t="str">
        <f>IF(更新者名簿!C26="","",更新者名簿!A26)</f>
        <v/>
      </c>
      <c r="B20" s="7" t="str">
        <f>IF($A20="","",更新者名簿!S26)</f>
        <v/>
      </c>
      <c r="C20" s="7" t="str">
        <f t="shared" si="0"/>
        <v/>
      </c>
      <c r="D20" s="7" t="str">
        <f>IF($A20="","",更新者名簿!Z26&amp;"")</f>
        <v/>
      </c>
      <c r="E20" s="7" t="str">
        <f>IF($A20="","",更新者名簿!Y26&amp;"")</f>
        <v/>
      </c>
      <c r="F20" s="7" t="str">
        <f>IF($A20="","",TEXT(SUBSTITUTE(更新者名簿!J26,".","/"),"yyyy/mm/dd"))</f>
        <v/>
      </c>
      <c r="G20" s="7" t="str">
        <f>IF($A20="","",TRIM(更新者名簿!C26)&amp;"")</f>
        <v/>
      </c>
      <c r="H20" s="7" t="str">
        <f>IF($A20="","",TRIM(更新者名簿!D26)&amp;"")</f>
        <v/>
      </c>
      <c r="I20" s="7" t="str">
        <f>IF($A20="","",DBCS(TRIM(PHONETIC(更新者名簿!E26)))&amp;"")</f>
        <v/>
      </c>
      <c r="J20" s="7" t="str">
        <f>IF($A20="","",DBCS(TRIM(PHONETIC(更新者名簿!F26)))&amp;"")</f>
        <v/>
      </c>
      <c r="K20" s="7" t="str">
        <f>IF($A20="","",PROPER(更新者名簿!G26)&amp;"")</f>
        <v/>
      </c>
      <c r="L20" s="7" t="str">
        <f>IF($G20="","",PROPER(更新者名簿!H26)&amp;"")</f>
        <v/>
      </c>
      <c r="M20" s="7" t="str">
        <f>""</f>
        <v/>
      </c>
      <c r="N20" s="7" t="str">
        <f>""</f>
        <v/>
      </c>
      <c r="O20" s="7" t="str">
        <f>""</f>
        <v/>
      </c>
      <c r="P20" s="7" t="str">
        <f>""</f>
        <v/>
      </c>
      <c r="Q20" s="7" t="str">
        <f>""</f>
        <v/>
      </c>
      <c r="R20" s="7" t="str">
        <f>""</f>
        <v/>
      </c>
      <c r="S20" s="7" t="str">
        <f>""</f>
        <v/>
      </c>
      <c r="T20" s="7" t="str">
        <f>""</f>
        <v/>
      </c>
      <c r="U20" s="7" t="str">
        <f t="shared" si="1"/>
        <v/>
      </c>
      <c r="V20" s="7" t="str">
        <f t="shared" si="1"/>
        <v/>
      </c>
      <c r="W20" s="7" t="str">
        <f>""</f>
        <v/>
      </c>
      <c r="X20" s="7" t="str">
        <f t="shared" si="2"/>
        <v/>
      </c>
      <c r="Y20" s="7" t="str">
        <f>""</f>
        <v/>
      </c>
      <c r="Z20" s="7" t="str">
        <f>""</f>
        <v/>
      </c>
      <c r="AA20" s="7" t="str">
        <f>""</f>
        <v/>
      </c>
      <c r="AB20" s="7" t="str">
        <f>""</f>
        <v/>
      </c>
      <c r="AC20" s="7" t="str">
        <f>IF($A20="","",更新者名簿!I26&amp;"")</f>
        <v/>
      </c>
      <c r="AD20" s="7" t="str">
        <f>IF($A20="","",更新者名簿!AH26&amp;"")</f>
        <v/>
      </c>
      <c r="AE20" s="7" t="str">
        <f>IF($A20="","",更新者名簿!B26&amp;"")</f>
        <v/>
      </c>
      <c r="AF20" s="8" t="str">
        <f>IF($A20="","",更新者名簿!X26)</f>
        <v/>
      </c>
      <c r="AG20" s="7" t="str">
        <f>IF($A20="","",更新者名簿!T26)</f>
        <v/>
      </c>
      <c r="AH20" s="7" t="str">
        <f>IF($A20="","",更新者名簿!U26&amp;"")</f>
        <v/>
      </c>
      <c r="AI20" s="7" t="str">
        <f>IF($A20="","",更新者名簿!AR26&amp;"")</f>
        <v/>
      </c>
      <c r="AJ20" s="7" t="str">
        <f>IF($A20="","",申込責任者!$N$39&amp;"")</f>
        <v/>
      </c>
      <c r="AK20" s="7" t="str">
        <f>IF($A20="","",申込責任者!$N$40&amp;"")</f>
        <v/>
      </c>
      <c r="AL20" s="7" t="str">
        <f>IF($A20="","",申込責任者!$N$42&amp;"")</f>
        <v/>
      </c>
      <c r="AM20" s="7" t="str">
        <f>IF($A20="","",申込責任者!$N$41)</f>
        <v/>
      </c>
      <c r="AN20" s="7" t="str">
        <f>IF($A20="","",申込責任者!$N$43&amp;"")</f>
        <v/>
      </c>
      <c r="AO20" s="7" t="str">
        <f>IF($A20="","",申込責任者!$N$44&amp;"")</f>
        <v/>
      </c>
      <c r="AP20" s="7" t="str">
        <f>IF($A20="","",申込責任者!$N$45&amp;"")</f>
        <v/>
      </c>
      <c r="AQ20" s="7" t="str">
        <f>IF($A20="","",申込責任者!$N$46&amp;"")</f>
        <v/>
      </c>
      <c r="AR20" s="7" t="str">
        <f>IF($A20="","",申込責任者!$N$47&amp;"")</f>
        <v/>
      </c>
      <c r="AS20" s="7" t="str">
        <f>IF($A20="","",申込責任者!$N$48&amp;"")</f>
        <v/>
      </c>
      <c r="AT20" s="7" t="str">
        <f>IF($A20="","",申込責任者!$N$49&amp;"")</f>
        <v/>
      </c>
      <c r="AU20" s="7" t="str">
        <f>IF($A20="","",申込責任者!$N$50&amp;"")</f>
        <v/>
      </c>
      <c r="AV20" s="7" t="str">
        <f>IF($A20="","",申込責任者!$N$51&amp;"")</f>
        <v/>
      </c>
      <c r="AW20" s="6" t="str">
        <f>IF($A20="","",申込責任者!$N$27&amp;"")</f>
        <v/>
      </c>
      <c r="AX20" s="7" t="str">
        <f>IF($A20="","",申込責任者!$N$20&amp;"")</f>
        <v/>
      </c>
      <c r="AY20" s="6" t="str">
        <f>IF($A20="","",更新者名簿!AT26)</f>
        <v/>
      </c>
      <c r="AZ20" s="6" t="str">
        <f>IF($A20="","",申込責任者!$N$33&amp;"")</f>
        <v/>
      </c>
      <c r="BA20" s="6" t="str">
        <f t="shared" si="3"/>
        <v/>
      </c>
      <c r="BB20" s="6" t="str">
        <f t="shared" si="4"/>
        <v/>
      </c>
      <c r="BC20" s="6" t="str">
        <f>""</f>
        <v/>
      </c>
      <c r="BD20" s="6" t="str">
        <f>""</f>
        <v/>
      </c>
      <c r="BE20" s="6" t="str">
        <f t="shared" si="5"/>
        <v/>
      </c>
      <c r="BF20" s="6" t="str">
        <f t="shared" si="6"/>
        <v/>
      </c>
      <c r="BG20" s="7" t="str">
        <f>IF($A20="","",更新者名簿!AJ26&amp;"")</f>
        <v/>
      </c>
      <c r="BH20" s="7" t="str">
        <f>IF($A20="","",更新者名簿!AK26&amp;"")</f>
        <v/>
      </c>
      <c r="BI20" s="7" t="str">
        <f>IF($A20="","",更新者名簿!AL26&amp;"")</f>
        <v/>
      </c>
      <c r="BJ20" s="6" t="str">
        <f>IF(G20="","",申込責任者!$N$11)</f>
        <v/>
      </c>
      <c r="BK20" s="6" t="str">
        <f>IF(G20="","",申込責任者!$N$18)</f>
        <v/>
      </c>
    </row>
    <row r="21" spans="1:63">
      <c r="A21" s="6" t="str">
        <f>IF(更新者名簿!C27="","",更新者名簿!A27)</f>
        <v/>
      </c>
      <c r="B21" s="7" t="str">
        <f>IF($A21="","",更新者名簿!S27)</f>
        <v/>
      </c>
      <c r="C21" s="7" t="str">
        <f t="shared" si="0"/>
        <v/>
      </c>
      <c r="D21" s="7" t="str">
        <f>IF($A21="","",更新者名簿!Z27&amp;"")</f>
        <v/>
      </c>
      <c r="E21" s="7" t="str">
        <f>IF($A21="","",更新者名簿!Y27&amp;"")</f>
        <v/>
      </c>
      <c r="F21" s="7" t="str">
        <f>IF($A21="","",TEXT(SUBSTITUTE(更新者名簿!J27,".","/"),"yyyy/mm/dd"))</f>
        <v/>
      </c>
      <c r="G21" s="7" t="str">
        <f>IF($A21="","",TRIM(更新者名簿!C27)&amp;"")</f>
        <v/>
      </c>
      <c r="H21" s="7" t="str">
        <f>IF($A21="","",TRIM(更新者名簿!D27)&amp;"")</f>
        <v/>
      </c>
      <c r="I21" s="7" t="str">
        <f>IF($A21="","",DBCS(TRIM(PHONETIC(更新者名簿!E27)))&amp;"")</f>
        <v/>
      </c>
      <c r="J21" s="7" t="str">
        <f>IF($A21="","",DBCS(TRIM(PHONETIC(更新者名簿!F27)))&amp;"")</f>
        <v/>
      </c>
      <c r="K21" s="7" t="str">
        <f>IF($A21="","",PROPER(更新者名簿!G27)&amp;"")</f>
        <v/>
      </c>
      <c r="L21" s="7" t="str">
        <f>IF($G21="","",PROPER(更新者名簿!H27)&amp;"")</f>
        <v/>
      </c>
      <c r="M21" s="7" t="str">
        <f>""</f>
        <v/>
      </c>
      <c r="N21" s="7" t="str">
        <f>""</f>
        <v/>
      </c>
      <c r="O21" s="7" t="str">
        <f>""</f>
        <v/>
      </c>
      <c r="P21" s="7" t="str">
        <f>""</f>
        <v/>
      </c>
      <c r="Q21" s="7" t="str">
        <f>""</f>
        <v/>
      </c>
      <c r="R21" s="7" t="str">
        <f>""</f>
        <v/>
      </c>
      <c r="S21" s="7" t="str">
        <f>""</f>
        <v/>
      </c>
      <c r="T21" s="7" t="str">
        <f>""</f>
        <v/>
      </c>
      <c r="U21" s="7" t="str">
        <f t="shared" si="1"/>
        <v/>
      </c>
      <c r="V21" s="7" t="str">
        <f t="shared" si="1"/>
        <v/>
      </c>
      <c r="W21" s="7" t="str">
        <f>""</f>
        <v/>
      </c>
      <c r="X21" s="7" t="str">
        <f t="shared" si="2"/>
        <v/>
      </c>
      <c r="Y21" s="7" t="str">
        <f>""</f>
        <v/>
      </c>
      <c r="Z21" s="7" t="str">
        <f>""</f>
        <v/>
      </c>
      <c r="AA21" s="7" t="str">
        <f>""</f>
        <v/>
      </c>
      <c r="AB21" s="7" t="str">
        <f>""</f>
        <v/>
      </c>
      <c r="AC21" s="7" t="str">
        <f>IF($A21="","",更新者名簿!I27&amp;"")</f>
        <v/>
      </c>
      <c r="AD21" s="7" t="str">
        <f>IF($A21="","",更新者名簿!AH27&amp;"")</f>
        <v/>
      </c>
      <c r="AE21" s="7" t="str">
        <f>IF($A21="","",更新者名簿!B27&amp;"")</f>
        <v/>
      </c>
      <c r="AF21" s="8" t="str">
        <f>IF($A21="","",更新者名簿!X27)</f>
        <v/>
      </c>
      <c r="AG21" s="7" t="str">
        <f>IF($A21="","",更新者名簿!T27)</f>
        <v/>
      </c>
      <c r="AH21" s="7" t="str">
        <f>IF($A21="","",更新者名簿!U27&amp;"")</f>
        <v/>
      </c>
      <c r="AI21" s="7" t="str">
        <f>IF($A21="","",更新者名簿!AR27&amp;"")</f>
        <v/>
      </c>
      <c r="AJ21" s="7" t="str">
        <f>IF($A21="","",申込責任者!$N$39&amp;"")</f>
        <v/>
      </c>
      <c r="AK21" s="7" t="str">
        <f>IF($A21="","",申込責任者!$N$40&amp;"")</f>
        <v/>
      </c>
      <c r="AL21" s="7" t="str">
        <f>IF($A21="","",申込責任者!$N$42&amp;"")</f>
        <v/>
      </c>
      <c r="AM21" s="7" t="str">
        <f>IF($A21="","",申込責任者!$N$41)</f>
        <v/>
      </c>
      <c r="AN21" s="7" t="str">
        <f>IF($A21="","",申込責任者!$N$43&amp;"")</f>
        <v/>
      </c>
      <c r="AO21" s="7" t="str">
        <f>IF($A21="","",申込責任者!$N$44&amp;"")</f>
        <v/>
      </c>
      <c r="AP21" s="7" t="str">
        <f>IF($A21="","",申込責任者!$N$45&amp;"")</f>
        <v/>
      </c>
      <c r="AQ21" s="7" t="str">
        <f>IF($A21="","",申込責任者!$N$46&amp;"")</f>
        <v/>
      </c>
      <c r="AR21" s="7" t="str">
        <f>IF($A21="","",申込責任者!$N$47&amp;"")</f>
        <v/>
      </c>
      <c r="AS21" s="7" t="str">
        <f>IF($A21="","",申込責任者!$N$48&amp;"")</f>
        <v/>
      </c>
      <c r="AT21" s="7" t="str">
        <f>IF($A21="","",申込責任者!$N$49&amp;"")</f>
        <v/>
      </c>
      <c r="AU21" s="7" t="str">
        <f>IF($A21="","",申込責任者!$N$50&amp;"")</f>
        <v/>
      </c>
      <c r="AV21" s="7" t="str">
        <f>IF($A21="","",申込責任者!$N$51&amp;"")</f>
        <v/>
      </c>
      <c r="AW21" s="6" t="str">
        <f>IF($A21="","",申込責任者!$N$27&amp;"")</f>
        <v/>
      </c>
      <c r="AX21" s="7" t="str">
        <f>IF($A21="","",申込責任者!$N$20&amp;"")</f>
        <v/>
      </c>
      <c r="AY21" s="6" t="str">
        <f>IF($A21="","",更新者名簿!AT27)</f>
        <v/>
      </c>
      <c r="AZ21" s="6" t="str">
        <f>IF($A21="","",申込責任者!$N$33&amp;"")</f>
        <v/>
      </c>
      <c r="BA21" s="6" t="str">
        <f t="shared" si="3"/>
        <v/>
      </c>
      <c r="BB21" s="6" t="str">
        <f t="shared" si="4"/>
        <v/>
      </c>
      <c r="BC21" s="6" t="str">
        <f>""</f>
        <v/>
      </c>
      <c r="BD21" s="6" t="str">
        <f>""</f>
        <v/>
      </c>
      <c r="BE21" s="6" t="str">
        <f t="shared" si="5"/>
        <v/>
      </c>
      <c r="BF21" s="6" t="str">
        <f t="shared" si="6"/>
        <v/>
      </c>
      <c r="BG21" s="7" t="str">
        <f>IF($A21="","",更新者名簿!AJ27&amp;"")</f>
        <v/>
      </c>
      <c r="BH21" s="7" t="str">
        <f>IF($A21="","",更新者名簿!AK27&amp;"")</f>
        <v/>
      </c>
      <c r="BI21" s="7" t="str">
        <f>IF($A21="","",更新者名簿!AL27&amp;"")</f>
        <v/>
      </c>
      <c r="BJ21" s="6" t="str">
        <f>IF(G21="","",申込責任者!$N$11)</f>
        <v/>
      </c>
      <c r="BK21" s="6" t="str">
        <f>IF(G21="","",申込責任者!$N$18)</f>
        <v/>
      </c>
    </row>
    <row r="22" spans="1:63">
      <c r="A22" s="6" t="str">
        <f>IF(更新者名簿!C28="","",更新者名簿!A28)</f>
        <v/>
      </c>
      <c r="B22" s="7" t="str">
        <f>IF($A22="","",更新者名簿!S28)</f>
        <v/>
      </c>
      <c r="C22" s="7" t="str">
        <f t="shared" si="0"/>
        <v/>
      </c>
      <c r="D22" s="7" t="str">
        <f>IF($A22="","",更新者名簿!Z28&amp;"")</f>
        <v/>
      </c>
      <c r="E22" s="7" t="str">
        <f>IF($A22="","",更新者名簿!Y28&amp;"")</f>
        <v/>
      </c>
      <c r="F22" s="7" t="str">
        <f>IF($A22="","",TEXT(SUBSTITUTE(更新者名簿!J28,".","/"),"yyyy/mm/dd"))</f>
        <v/>
      </c>
      <c r="G22" s="7" t="str">
        <f>IF($A22="","",TRIM(更新者名簿!C28)&amp;"")</f>
        <v/>
      </c>
      <c r="H22" s="7" t="str">
        <f>IF($A22="","",TRIM(更新者名簿!D28)&amp;"")</f>
        <v/>
      </c>
      <c r="I22" s="7" t="str">
        <f>IF($A22="","",DBCS(TRIM(PHONETIC(更新者名簿!E28)))&amp;"")</f>
        <v/>
      </c>
      <c r="J22" s="7" t="str">
        <f>IF($A22="","",DBCS(TRIM(PHONETIC(更新者名簿!F28)))&amp;"")</f>
        <v/>
      </c>
      <c r="K22" s="7" t="str">
        <f>IF($A22="","",PROPER(更新者名簿!G28)&amp;"")</f>
        <v/>
      </c>
      <c r="L22" s="7" t="str">
        <f>IF($G22="","",PROPER(更新者名簿!H28)&amp;"")</f>
        <v/>
      </c>
      <c r="M22" s="7" t="str">
        <f>""</f>
        <v/>
      </c>
      <c r="N22" s="7" t="str">
        <f>""</f>
        <v/>
      </c>
      <c r="O22" s="7" t="str">
        <f>""</f>
        <v/>
      </c>
      <c r="P22" s="7" t="str">
        <f>""</f>
        <v/>
      </c>
      <c r="Q22" s="7" t="str">
        <f>""</f>
        <v/>
      </c>
      <c r="R22" s="7" t="str">
        <f>""</f>
        <v/>
      </c>
      <c r="S22" s="7" t="str">
        <f>""</f>
        <v/>
      </c>
      <c r="T22" s="7" t="str">
        <f>""</f>
        <v/>
      </c>
      <c r="U22" s="7" t="str">
        <f t="shared" ref="U22:V41" si="7">IF($A22="","","1")</f>
        <v/>
      </c>
      <c r="V22" s="7" t="str">
        <f t="shared" si="7"/>
        <v/>
      </c>
      <c r="W22" s="7" t="str">
        <f>""</f>
        <v/>
      </c>
      <c r="X22" s="7" t="str">
        <f t="shared" si="2"/>
        <v/>
      </c>
      <c r="Y22" s="7" t="str">
        <f>""</f>
        <v/>
      </c>
      <c r="Z22" s="7" t="str">
        <f>""</f>
        <v/>
      </c>
      <c r="AA22" s="7" t="str">
        <f>""</f>
        <v/>
      </c>
      <c r="AB22" s="7" t="str">
        <f>""</f>
        <v/>
      </c>
      <c r="AC22" s="7" t="str">
        <f>IF($A22="","",更新者名簿!I28&amp;"")</f>
        <v/>
      </c>
      <c r="AD22" s="7" t="str">
        <f>IF($A22="","",更新者名簿!AH28&amp;"")</f>
        <v/>
      </c>
      <c r="AE22" s="7" t="str">
        <f>IF($A22="","",更新者名簿!B28&amp;"")</f>
        <v/>
      </c>
      <c r="AF22" s="8" t="str">
        <f>IF($A22="","",更新者名簿!X28)</f>
        <v/>
      </c>
      <c r="AG22" s="7" t="str">
        <f>IF($A22="","",更新者名簿!T28)</f>
        <v/>
      </c>
      <c r="AH22" s="7" t="str">
        <f>IF($A22="","",更新者名簿!U28&amp;"")</f>
        <v/>
      </c>
      <c r="AI22" s="7" t="str">
        <f>IF($A22="","",更新者名簿!AR28&amp;"")</f>
        <v/>
      </c>
      <c r="AJ22" s="7" t="str">
        <f>IF($A22="","",申込責任者!$N$39&amp;"")</f>
        <v/>
      </c>
      <c r="AK22" s="7" t="str">
        <f>IF($A22="","",申込責任者!$N$40&amp;"")</f>
        <v/>
      </c>
      <c r="AL22" s="7" t="str">
        <f>IF($A22="","",申込責任者!$N$42&amp;"")</f>
        <v/>
      </c>
      <c r="AM22" s="7" t="str">
        <f>IF($A22="","",申込責任者!$N$41)</f>
        <v/>
      </c>
      <c r="AN22" s="7" t="str">
        <f>IF($A22="","",申込責任者!$N$43&amp;"")</f>
        <v/>
      </c>
      <c r="AO22" s="7" t="str">
        <f>IF($A22="","",申込責任者!$N$44&amp;"")</f>
        <v/>
      </c>
      <c r="AP22" s="7" t="str">
        <f>IF($A22="","",申込責任者!$N$45&amp;"")</f>
        <v/>
      </c>
      <c r="AQ22" s="7" t="str">
        <f>IF($A22="","",申込責任者!$N$46&amp;"")</f>
        <v/>
      </c>
      <c r="AR22" s="7" t="str">
        <f>IF($A22="","",申込責任者!$N$47&amp;"")</f>
        <v/>
      </c>
      <c r="AS22" s="7" t="str">
        <f>IF($A22="","",申込責任者!$N$48&amp;"")</f>
        <v/>
      </c>
      <c r="AT22" s="7" t="str">
        <f>IF($A22="","",申込責任者!$N$49&amp;"")</f>
        <v/>
      </c>
      <c r="AU22" s="7" t="str">
        <f>IF($A22="","",申込責任者!$N$50&amp;"")</f>
        <v/>
      </c>
      <c r="AV22" s="7" t="str">
        <f>IF($A22="","",申込責任者!$N$51&amp;"")</f>
        <v/>
      </c>
      <c r="AW22" s="6" t="str">
        <f>IF($A22="","",申込責任者!$N$27&amp;"")</f>
        <v/>
      </c>
      <c r="AX22" s="7" t="str">
        <f>IF($A22="","",申込責任者!$N$20&amp;"")</f>
        <v/>
      </c>
      <c r="AY22" s="6" t="str">
        <f>IF($A22="","",更新者名簿!AT28)</f>
        <v/>
      </c>
      <c r="AZ22" s="6" t="str">
        <f>IF($A22="","",申込責任者!$N$33&amp;"")</f>
        <v/>
      </c>
      <c r="BA22" s="6" t="str">
        <f t="shared" si="3"/>
        <v/>
      </c>
      <c r="BB22" s="6" t="str">
        <f t="shared" si="4"/>
        <v/>
      </c>
      <c r="BC22" s="6" t="str">
        <f>""</f>
        <v/>
      </c>
      <c r="BD22" s="6" t="str">
        <f>""</f>
        <v/>
      </c>
      <c r="BE22" s="6" t="str">
        <f t="shared" si="5"/>
        <v/>
      </c>
      <c r="BF22" s="6" t="str">
        <f t="shared" si="6"/>
        <v/>
      </c>
      <c r="BG22" s="7" t="str">
        <f>IF($A22="","",更新者名簿!AJ28&amp;"")</f>
        <v/>
      </c>
      <c r="BH22" s="7" t="str">
        <f>IF($A22="","",更新者名簿!AK28&amp;"")</f>
        <v/>
      </c>
      <c r="BI22" s="7" t="str">
        <f>IF($A22="","",更新者名簿!AL28&amp;"")</f>
        <v/>
      </c>
      <c r="BJ22" s="6" t="str">
        <f>IF(G22="","",申込責任者!$N$11)</f>
        <v/>
      </c>
      <c r="BK22" s="6" t="str">
        <f>IF(G22="","",申込責任者!$N$18)</f>
        <v/>
      </c>
    </row>
    <row r="23" spans="1:63">
      <c r="A23" s="6" t="str">
        <f>IF(更新者名簿!C29="","",更新者名簿!A29)</f>
        <v/>
      </c>
      <c r="B23" s="7" t="str">
        <f>IF($A23="","",更新者名簿!S29)</f>
        <v/>
      </c>
      <c r="C23" s="7" t="str">
        <f t="shared" si="0"/>
        <v/>
      </c>
      <c r="D23" s="7" t="str">
        <f>IF($A23="","",更新者名簿!Z29&amp;"")</f>
        <v/>
      </c>
      <c r="E23" s="7" t="str">
        <f>IF($A23="","",更新者名簿!Y29&amp;"")</f>
        <v/>
      </c>
      <c r="F23" s="7" t="str">
        <f>IF($A23="","",TEXT(SUBSTITUTE(更新者名簿!J29,".","/"),"yyyy/mm/dd"))</f>
        <v/>
      </c>
      <c r="G23" s="7" t="str">
        <f>IF($A23="","",TRIM(更新者名簿!C29)&amp;"")</f>
        <v/>
      </c>
      <c r="H23" s="7" t="str">
        <f>IF($A23="","",TRIM(更新者名簿!D29)&amp;"")</f>
        <v/>
      </c>
      <c r="I23" s="7" t="str">
        <f>IF($A23="","",DBCS(TRIM(PHONETIC(更新者名簿!E29)))&amp;"")</f>
        <v/>
      </c>
      <c r="J23" s="7" t="str">
        <f>IF($A23="","",DBCS(TRIM(PHONETIC(更新者名簿!F29)))&amp;"")</f>
        <v/>
      </c>
      <c r="K23" s="7" t="str">
        <f>IF($A23="","",PROPER(更新者名簿!G29)&amp;"")</f>
        <v/>
      </c>
      <c r="L23" s="7" t="str">
        <f>IF($G23="","",PROPER(更新者名簿!H29)&amp;"")</f>
        <v/>
      </c>
      <c r="M23" s="7" t="str">
        <f>""</f>
        <v/>
      </c>
      <c r="N23" s="7" t="str">
        <f>""</f>
        <v/>
      </c>
      <c r="O23" s="7" t="str">
        <f>""</f>
        <v/>
      </c>
      <c r="P23" s="7" t="str">
        <f>""</f>
        <v/>
      </c>
      <c r="Q23" s="7" t="str">
        <f>""</f>
        <v/>
      </c>
      <c r="R23" s="7" t="str">
        <f>""</f>
        <v/>
      </c>
      <c r="S23" s="7" t="str">
        <f>""</f>
        <v/>
      </c>
      <c r="T23" s="7" t="str">
        <f>""</f>
        <v/>
      </c>
      <c r="U23" s="7" t="str">
        <f t="shared" si="7"/>
        <v/>
      </c>
      <c r="V23" s="7" t="str">
        <f t="shared" si="7"/>
        <v/>
      </c>
      <c r="W23" s="7" t="str">
        <f>""</f>
        <v/>
      </c>
      <c r="X23" s="7" t="str">
        <f t="shared" si="2"/>
        <v/>
      </c>
      <c r="Y23" s="7" t="str">
        <f>""</f>
        <v/>
      </c>
      <c r="Z23" s="7" t="str">
        <f>""</f>
        <v/>
      </c>
      <c r="AA23" s="7" t="str">
        <f>""</f>
        <v/>
      </c>
      <c r="AB23" s="7" t="str">
        <f>""</f>
        <v/>
      </c>
      <c r="AC23" s="7" t="str">
        <f>IF($A23="","",更新者名簿!I29&amp;"")</f>
        <v/>
      </c>
      <c r="AD23" s="7" t="str">
        <f>IF($A23="","",更新者名簿!AH29&amp;"")</f>
        <v/>
      </c>
      <c r="AE23" s="7" t="str">
        <f>IF($A23="","",更新者名簿!B29&amp;"")</f>
        <v/>
      </c>
      <c r="AF23" s="8" t="str">
        <f>IF($A23="","",更新者名簿!X29)</f>
        <v/>
      </c>
      <c r="AG23" s="7" t="str">
        <f>IF($A23="","",更新者名簿!T29)</f>
        <v/>
      </c>
      <c r="AH23" s="7" t="str">
        <f>IF($A23="","",更新者名簿!U29&amp;"")</f>
        <v/>
      </c>
      <c r="AI23" s="7" t="str">
        <f>IF($A23="","",更新者名簿!AR29&amp;"")</f>
        <v/>
      </c>
      <c r="AJ23" s="7" t="str">
        <f>IF($A23="","",申込責任者!$N$39&amp;"")</f>
        <v/>
      </c>
      <c r="AK23" s="7" t="str">
        <f>IF($A23="","",申込責任者!$N$40&amp;"")</f>
        <v/>
      </c>
      <c r="AL23" s="7" t="str">
        <f>IF($A23="","",申込責任者!$N$42&amp;"")</f>
        <v/>
      </c>
      <c r="AM23" s="7" t="str">
        <f>IF($A23="","",申込責任者!$N$41)</f>
        <v/>
      </c>
      <c r="AN23" s="7" t="str">
        <f>IF($A23="","",申込責任者!$N$43&amp;"")</f>
        <v/>
      </c>
      <c r="AO23" s="7" t="str">
        <f>IF($A23="","",申込責任者!$N$44&amp;"")</f>
        <v/>
      </c>
      <c r="AP23" s="7" t="str">
        <f>IF($A23="","",申込責任者!$N$45&amp;"")</f>
        <v/>
      </c>
      <c r="AQ23" s="7" t="str">
        <f>IF($A23="","",申込責任者!$N$46&amp;"")</f>
        <v/>
      </c>
      <c r="AR23" s="7" t="str">
        <f>IF($A23="","",申込責任者!$N$47&amp;"")</f>
        <v/>
      </c>
      <c r="AS23" s="7" t="str">
        <f>IF($A23="","",申込責任者!$N$48&amp;"")</f>
        <v/>
      </c>
      <c r="AT23" s="7" t="str">
        <f>IF($A23="","",申込責任者!$N$49&amp;"")</f>
        <v/>
      </c>
      <c r="AU23" s="7" t="str">
        <f>IF($A23="","",申込責任者!$N$50&amp;"")</f>
        <v/>
      </c>
      <c r="AV23" s="7" t="str">
        <f>IF($A23="","",申込責任者!$N$51&amp;"")</f>
        <v/>
      </c>
      <c r="AW23" s="6" t="str">
        <f>IF($A23="","",申込責任者!$N$27&amp;"")</f>
        <v/>
      </c>
      <c r="AX23" s="7" t="str">
        <f>IF($A23="","",申込責任者!$N$20&amp;"")</f>
        <v/>
      </c>
      <c r="AY23" s="6" t="str">
        <f>IF($A23="","",更新者名簿!AT29)</f>
        <v/>
      </c>
      <c r="AZ23" s="6" t="str">
        <f>IF($A23="","",申込責任者!$N$33&amp;"")</f>
        <v/>
      </c>
      <c r="BA23" s="6" t="str">
        <f t="shared" si="3"/>
        <v/>
      </c>
      <c r="BB23" s="6" t="str">
        <f t="shared" si="4"/>
        <v/>
      </c>
      <c r="BC23" s="6" t="str">
        <f>""</f>
        <v/>
      </c>
      <c r="BD23" s="6" t="str">
        <f>""</f>
        <v/>
      </c>
      <c r="BE23" s="6" t="str">
        <f t="shared" si="5"/>
        <v/>
      </c>
      <c r="BF23" s="6" t="str">
        <f t="shared" si="6"/>
        <v/>
      </c>
      <c r="BG23" s="7" t="str">
        <f>IF($A23="","",更新者名簿!AJ29&amp;"")</f>
        <v/>
      </c>
      <c r="BH23" s="7" t="str">
        <f>IF($A23="","",更新者名簿!AK29&amp;"")</f>
        <v/>
      </c>
      <c r="BI23" s="7" t="str">
        <f>IF($A23="","",更新者名簿!AL29&amp;"")</f>
        <v/>
      </c>
      <c r="BJ23" s="6" t="str">
        <f>IF(G23="","",申込責任者!$N$11)</f>
        <v/>
      </c>
      <c r="BK23" s="6" t="str">
        <f>IF(G23="","",申込責任者!$N$18)</f>
        <v/>
      </c>
    </row>
    <row r="24" spans="1:63">
      <c r="A24" s="6" t="str">
        <f>IF(更新者名簿!C30="","",更新者名簿!A30)</f>
        <v/>
      </c>
      <c r="B24" s="7" t="str">
        <f>IF($A24="","",更新者名簿!S30)</f>
        <v/>
      </c>
      <c r="C24" s="7" t="str">
        <f t="shared" si="0"/>
        <v/>
      </c>
      <c r="D24" s="7" t="str">
        <f>IF($A24="","",更新者名簿!Z30&amp;"")</f>
        <v/>
      </c>
      <c r="E24" s="7" t="str">
        <f>IF($A24="","",更新者名簿!Y30&amp;"")</f>
        <v/>
      </c>
      <c r="F24" s="7" t="str">
        <f>IF($A24="","",TEXT(SUBSTITUTE(更新者名簿!J30,".","/"),"yyyy/mm/dd"))</f>
        <v/>
      </c>
      <c r="G24" s="7" t="str">
        <f>IF($A24="","",TRIM(更新者名簿!C30)&amp;"")</f>
        <v/>
      </c>
      <c r="H24" s="7" t="str">
        <f>IF($A24="","",TRIM(更新者名簿!D30)&amp;"")</f>
        <v/>
      </c>
      <c r="I24" s="7" t="str">
        <f>IF($A24="","",DBCS(TRIM(PHONETIC(更新者名簿!E30)))&amp;"")</f>
        <v/>
      </c>
      <c r="J24" s="7" t="str">
        <f>IF($A24="","",DBCS(TRIM(PHONETIC(更新者名簿!F30)))&amp;"")</f>
        <v/>
      </c>
      <c r="K24" s="7" t="str">
        <f>IF($A24="","",PROPER(更新者名簿!G30)&amp;"")</f>
        <v/>
      </c>
      <c r="L24" s="7" t="str">
        <f>IF($G24="","",PROPER(更新者名簿!H30)&amp;"")</f>
        <v/>
      </c>
      <c r="M24" s="7" t="str">
        <f>""</f>
        <v/>
      </c>
      <c r="N24" s="7" t="str">
        <f>""</f>
        <v/>
      </c>
      <c r="O24" s="7" t="str">
        <f>""</f>
        <v/>
      </c>
      <c r="P24" s="7" t="str">
        <f>""</f>
        <v/>
      </c>
      <c r="Q24" s="7" t="str">
        <f>""</f>
        <v/>
      </c>
      <c r="R24" s="7" t="str">
        <f>""</f>
        <v/>
      </c>
      <c r="S24" s="7" t="str">
        <f>""</f>
        <v/>
      </c>
      <c r="T24" s="7" t="str">
        <f>""</f>
        <v/>
      </c>
      <c r="U24" s="7" t="str">
        <f t="shared" si="7"/>
        <v/>
      </c>
      <c r="V24" s="7" t="str">
        <f t="shared" si="7"/>
        <v/>
      </c>
      <c r="W24" s="7" t="str">
        <f>""</f>
        <v/>
      </c>
      <c r="X24" s="7" t="str">
        <f t="shared" si="2"/>
        <v/>
      </c>
      <c r="Y24" s="7" t="str">
        <f>""</f>
        <v/>
      </c>
      <c r="Z24" s="7" t="str">
        <f>""</f>
        <v/>
      </c>
      <c r="AA24" s="7" t="str">
        <f>""</f>
        <v/>
      </c>
      <c r="AB24" s="7" t="str">
        <f>""</f>
        <v/>
      </c>
      <c r="AC24" s="7" t="str">
        <f>IF($A24="","",更新者名簿!I30&amp;"")</f>
        <v/>
      </c>
      <c r="AD24" s="7" t="str">
        <f>IF($A24="","",更新者名簿!AH30&amp;"")</f>
        <v/>
      </c>
      <c r="AE24" s="7" t="str">
        <f>IF($A24="","",更新者名簿!B30&amp;"")</f>
        <v/>
      </c>
      <c r="AF24" s="8" t="str">
        <f>IF($A24="","",更新者名簿!X30)</f>
        <v/>
      </c>
      <c r="AG24" s="7" t="str">
        <f>IF($A24="","",更新者名簿!T30)</f>
        <v/>
      </c>
      <c r="AH24" s="7" t="str">
        <f>IF($A24="","",更新者名簿!U30&amp;"")</f>
        <v/>
      </c>
      <c r="AI24" s="7" t="str">
        <f>IF($A24="","",更新者名簿!AR30&amp;"")</f>
        <v/>
      </c>
      <c r="AJ24" s="7" t="str">
        <f>IF($A24="","",申込責任者!$N$39&amp;"")</f>
        <v/>
      </c>
      <c r="AK24" s="7" t="str">
        <f>IF($A24="","",申込責任者!$N$40&amp;"")</f>
        <v/>
      </c>
      <c r="AL24" s="7" t="str">
        <f>IF($A24="","",申込責任者!$N$42&amp;"")</f>
        <v/>
      </c>
      <c r="AM24" s="7" t="str">
        <f>IF($A24="","",申込責任者!$N$41)</f>
        <v/>
      </c>
      <c r="AN24" s="7" t="str">
        <f>IF($A24="","",申込責任者!$N$43&amp;"")</f>
        <v/>
      </c>
      <c r="AO24" s="7" t="str">
        <f>IF($A24="","",申込責任者!$N$44&amp;"")</f>
        <v/>
      </c>
      <c r="AP24" s="7" t="str">
        <f>IF($A24="","",申込責任者!$N$45&amp;"")</f>
        <v/>
      </c>
      <c r="AQ24" s="7" t="str">
        <f>IF($A24="","",申込責任者!$N$46&amp;"")</f>
        <v/>
      </c>
      <c r="AR24" s="7" t="str">
        <f>IF($A24="","",申込責任者!$N$47&amp;"")</f>
        <v/>
      </c>
      <c r="AS24" s="7" t="str">
        <f>IF($A24="","",申込責任者!$N$48&amp;"")</f>
        <v/>
      </c>
      <c r="AT24" s="7" t="str">
        <f>IF($A24="","",申込責任者!$N$49&amp;"")</f>
        <v/>
      </c>
      <c r="AU24" s="7" t="str">
        <f>IF($A24="","",申込責任者!$N$50&amp;"")</f>
        <v/>
      </c>
      <c r="AV24" s="7" t="str">
        <f>IF($A24="","",申込責任者!$N$51&amp;"")</f>
        <v/>
      </c>
      <c r="AW24" s="6" t="str">
        <f>IF($A24="","",申込責任者!$N$27&amp;"")</f>
        <v/>
      </c>
      <c r="AX24" s="7" t="str">
        <f>IF($A24="","",申込責任者!$N$20&amp;"")</f>
        <v/>
      </c>
      <c r="AY24" s="6" t="str">
        <f>IF($A24="","",更新者名簿!AT30)</f>
        <v/>
      </c>
      <c r="AZ24" s="6" t="str">
        <f>IF($A24="","",申込責任者!$N$33&amp;"")</f>
        <v/>
      </c>
      <c r="BA24" s="6" t="str">
        <f t="shared" si="3"/>
        <v/>
      </c>
      <c r="BB24" s="6" t="str">
        <f t="shared" si="4"/>
        <v/>
      </c>
      <c r="BC24" s="6" t="str">
        <f>""</f>
        <v/>
      </c>
      <c r="BD24" s="6" t="str">
        <f>""</f>
        <v/>
      </c>
      <c r="BE24" s="6" t="str">
        <f t="shared" si="5"/>
        <v/>
      </c>
      <c r="BF24" s="6" t="str">
        <f t="shared" si="6"/>
        <v/>
      </c>
      <c r="BG24" s="7" t="str">
        <f>IF($A24="","",更新者名簿!AJ30&amp;"")</f>
        <v/>
      </c>
      <c r="BH24" s="7" t="str">
        <f>IF($A24="","",更新者名簿!AK30&amp;"")</f>
        <v/>
      </c>
      <c r="BI24" s="7" t="str">
        <f>IF($A24="","",更新者名簿!AL30&amp;"")</f>
        <v/>
      </c>
      <c r="BJ24" s="6" t="str">
        <f>IF(G24="","",申込責任者!$N$11)</f>
        <v/>
      </c>
      <c r="BK24" s="6" t="str">
        <f>IF(G24="","",申込責任者!$N$18)</f>
        <v/>
      </c>
    </row>
    <row r="25" spans="1:63">
      <c r="A25" s="6" t="str">
        <f>IF(更新者名簿!C31="","",更新者名簿!A31)</f>
        <v/>
      </c>
      <c r="B25" s="7" t="str">
        <f>IF($A25="","",更新者名簿!S31)</f>
        <v/>
      </c>
      <c r="C25" s="7" t="str">
        <f t="shared" si="0"/>
        <v/>
      </c>
      <c r="D25" s="7" t="str">
        <f>IF($A25="","",更新者名簿!Z31&amp;"")</f>
        <v/>
      </c>
      <c r="E25" s="7" t="str">
        <f>IF($A25="","",更新者名簿!Y31&amp;"")</f>
        <v/>
      </c>
      <c r="F25" s="7" t="str">
        <f>IF($A25="","",TEXT(SUBSTITUTE(更新者名簿!J31,".","/"),"yyyy/mm/dd"))</f>
        <v/>
      </c>
      <c r="G25" s="7" t="str">
        <f>IF($A25="","",TRIM(更新者名簿!C31)&amp;"")</f>
        <v/>
      </c>
      <c r="H25" s="7" t="str">
        <f>IF($A25="","",TRIM(更新者名簿!D31)&amp;"")</f>
        <v/>
      </c>
      <c r="I25" s="7" t="str">
        <f>IF($A25="","",DBCS(TRIM(PHONETIC(更新者名簿!E31)))&amp;"")</f>
        <v/>
      </c>
      <c r="J25" s="7" t="str">
        <f>IF($A25="","",DBCS(TRIM(PHONETIC(更新者名簿!F31)))&amp;"")</f>
        <v/>
      </c>
      <c r="K25" s="7" t="str">
        <f>IF($A25="","",PROPER(更新者名簿!G31)&amp;"")</f>
        <v/>
      </c>
      <c r="L25" s="7" t="str">
        <f>IF($G25="","",PROPER(更新者名簿!H31)&amp;"")</f>
        <v/>
      </c>
      <c r="M25" s="7" t="str">
        <f>""</f>
        <v/>
      </c>
      <c r="N25" s="7" t="str">
        <f>""</f>
        <v/>
      </c>
      <c r="O25" s="7" t="str">
        <f>""</f>
        <v/>
      </c>
      <c r="P25" s="7" t="str">
        <f>""</f>
        <v/>
      </c>
      <c r="Q25" s="7" t="str">
        <f>""</f>
        <v/>
      </c>
      <c r="R25" s="7" t="str">
        <f>""</f>
        <v/>
      </c>
      <c r="S25" s="7" t="str">
        <f>""</f>
        <v/>
      </c>
      <c r="T25" s="7" t="str">
        <f>""</f>
        <v/>
      </c>
      <c r="U25" s="7" t="str">
        <f t="shared" si="7"/>
        <v/>
      </c>
      <c r="V25" s="7" t="str">
        <f t="shared" si="7"/>
        <v/>
      </c>
      <c r="W25" s="7" t="str">
        <f>""</f>
        <v/>
      </c>
      <c r="X25" s="7" t="str">
        <f t="shared" si="2"/>
        <v/>
      </c>
      <c r="Y25" s="7" t="str">
        <f>""</f>
        <v/>
      </c>
      <c r="Z25" s="7" t="str">
        <f>""</f>
        <v/>
      </c>
      <c r="AA25" s="7" t="str">
        <f>""</f>
        <v/>
      </c>
      <c r="AB25" s="7" t="str">
        <f>""</f>
        <v/>
      </c>
      <c r="AC25" s="7" t="str">
        <f>IF($A25="","",更新者名簿!I31&amp;"")</f>
        <v/>
      </c>
      <c r="AD25" s="7" t="str">
        <f>IF($A25="","",更新者名簿!AH31&amp;"")</f>
        <v/>
      </c>
      <c r="AE25" s="7" t="str">
        <f>IF($A25="","",更新者名簿!B31&amp;"")</f>
        <v/>
      </c>
      <c r="AF25" s="8" t="str">
        <f>IF($A25="","",更新者名簿!X31)</f>
        <v/>
      </c>
      <c r="AG25" s="7" t="str">
        <f>IF($A25="","",更新者名簿!T31)</f>
        <v/>
      </c>
      <c r="AH25" s="7" t="str">
        <f>IF($A25="","",更新者名簿!U31&amp;"")</f>
        <v/>
      </c>
      <c r="AI25" s="7" t="str">
        <f>IF($A25="","",更新者名簿!AR31&amp;"")</f>
        <v/>
      </c>
      <c r="AJ25" s="7" t="str">
        <f>IF($A25="","",申込責任者!$N$39&amp;"")</f>
        <v/>
      </c>
      <c r="AK25" s="7" t="str">
        <f>IF($A25="","",申込責任者!$N$40&amp;"")</f>
        <v/>
      </c>
      <c r="AL25" s="7" t="str">
        <f>IF($A25="","",申込責任者!$N$42&amp;"")</f>
        <v/>
      </c>
      <c r="AM25" s="7" t="str">
        <f>IF($A25="","",申込責任者!$N$41)</f>
        <v/>
      </c>
      <c r="AN25" s="7" t="str">
        <f>IF($A25="","",申込責任者!$N$43&amp;"")</f>
        <v/>
      </c>
      <c r="AO25" s="7" t="str">
        <f>IF($A25="","",申込責任者!$N$44&amp;"")</f>
        <v/>
      </c>
      <c r="AP25" s="7" t="str">
        <f>IF($A25="","",申込責任者!$N$45&amp;"")</f>
        <v/>
      </c>
      <c r="AQ25" s="7" t="str">
        <f>IF($A25="","",申込責任者!$N$46&amp;"")</f>
        <v/>
      </c>
      <c r="AR25" s="7" t="str">
        <f>IF($A25="","",申込責任者!$N$47&amp;"")</f>
        <v/>
      </c>
      <c r="AS25" s="7" t="str">
        <f>IF($A25="","",申込責任者!$N$48&amp;"")</f>
        <v/>
      </c>
      <c r="AT25" s="7" t="str">
        <f>IF($A25="","",申込責任者!$N$49&amp;"")</f>
        <v/>
      </c>
      <c r="AU25" s="7" t="str">
        <f>IF($A25="","",申込責任者!$N$50&amp;"")</f>
        <v/>
      </c>
      <c r="AV25" s="7" t="str">
        <f>IF($A25="","",申込責任者!$N$51&amp;"")</f>
        <v/>
      </c>
      <c r="AW25" s="6" t="str">
        <f>IF($A25="","",申込責任者!$N$27&amp;"")</f>
        <v/>
      </c>
      <c r="AX25" s="7" t="str">
        <f>IF($A25="","",申込責任者!$N$20&amp;"")</f>
        <v/>
      </c>
      <c r="AY25" s="6" t="str">
        <f>IF($A25="","",更新者名簿!AT31)</f>
        <v/>
      </c>
      <c r="AZ25" s="6" t="str">
        <f>IF($A25="","",申込責任者!$N$33&amp;"")</f>
        <v/>
      </c>
      <c r="BA25" s="6" t="str">
        <f t="shared" si="3"/>
        <v/>
      </c>
      <c r="BB25" s="6" t="str">
        <f t="shared" si="4"/>
        <v/>
      </c>
      <c r="BC25" s="6" t="str">
        <f>""</f>
        <v/>
      </c>
      <c r="BD25" s="6" t="str">
        <f>""</f>
        <v/>
      </c>
      <c r="BE25" s="6" t="str">
        <f t="shared" si="5"/>
        <v/>
      </c>
      <c r="BF25" s="6" t="str">
        <f t="shared" si="6"/>
        <v/>
      </c>
      <c r="BG25" s="7" t="str">
        <f>IF($A25="","",更新者名簿!AJ31&amp;"")</f>
        <v/>
      </c>
      <c r="BH25" s="7" t="str">
        <f>IF($A25="","",更新者名簿!AK31&amp;"")</f>
        <v/>
      </c>
      <c r="BI25" s="7" t="str">
        <f>IF($A25="","",更新者名簿!AL31&amp;"")</f>
        <v/>
      </c>
      <c r="BJ25" s="6" t="str">
        <f>IF(G25="","",申込責任者!$N$11)</f>
        <v/>
      </c>
      <c r="BK25" s="6" t="str">
        <f>IF(G25="","",申込責任者!$N$18)</f>
        <v/>
      </c>
    </row>
    <row r="26" spans="1:63">
      <c r="A26" s="6" t="str">
        <f>IF(更新者名簿!C32="","",更新者名簿!A32)</f>
        <v/>
      </c>
      <c r="B26" s="7" t="str">
        <f>IF($A26="","",更新者名簿!S32)</f>
        <v/>
      </c>
      <c r="C26" s="7" t="str">
        <f t="shared" si="0"/>
        <v/>
      </c>
      <c r="D26" s="7" t="str">
        <f>IF($A26="","",更新者名簿!Z32&amp;"")</f>
        <v/>
      </c>
      <c r="E26" s="7" t="str">
        <f>IF($A26="","",更新者名簿!Y32&amp;"")</f>
        <v/>
      </c>
      <c r="F26" s="7" t="str">
        <f>IF($A26="","",TEXT(SUBSTITUTE(更新者名簿!J32,".","/"),"yyyy/mm/dd"))</f>
        <v/>
      </c>
      <c r="G26" s="7" t="str">
        <f>IF($A26="","",TRIM(更新者名簿!C32)&amp;"")</f>
        <v/>
      </c>
      <c r="H26" s="7" t="str">
        <f>IF($A26="","",TRIM(更新者名簿!D32)&amp;"")</f>
        <v/>
      </c>
      <c r="I26" s="7" t="str">
        <f>IF($A26="","",DBCS(TRIM(PHONETIC(更新者名簿!E32)))&amp;"")</f>
        <v/>
      </c>
      <c r="J26" s="7" t="str">
        <f>IF($A26="","",DBCS(TRIM(PHONETIC(更新者名簿!F32)))&amp;"")</f>
        <v/>
      </c>
      <c r="K26" s="7" t="str">
        <f>IF($A26="","",PROPER(更新者名簿!G32)&amp;"")</f>
        <v/>
      </c>
      <c r="L26" s="7" t="str">
        <f>IF($G26="","",PROPER(更新者名簿!H32)&amp;"")</f>
        <v/>
      </c>
      <c r="M26" s="7" t="str">
        <f>""</f>
        <v/>
      </c>
      <c r="N26" s="7" t="str">
        <f>""</f>
        <v/>
      </c>
      <c r="O26" s="7" t="str">
        <f>""</f>
        <v/>
      </c>
      <c r="P26" s="7" t="str">
        <f>""</f>
        <v/>
      </c>
      <c r="Q26" s="7" t="str">
        <f>""</f>
        <v/>
      </c>
      <c r="R26" s="7" t="str">
        <f>""</f>
        <v/>
      </c>
      <c r="S26" s="7" t="str">
        <f>""</f>
        <v/>
      </c>
      <c r="T26" s="7" t="str">
        <f>""</f>
        <v/>
      </c>
      <c r="U26" s="7" t="str">
        <f t="shared" si="7"/>
        <v/>
      </c>
      <c r="V26" s="7" t="str">
        <f t="shared" si="7"/>
        <v/>
      </c>
      <c r="W26" s="7" t="str">
        <f>""</f>
        <v/>
      </c>
      <c r="X26" s="7" t="str">
        <f t="shared" si="2"/>
        <v/>
      </c>
      <c r="Y26" s="7" t="str">
        <f>""</f>
        <v/>
      </c>
      <c r="Z26" s="7" t="str">
        <f>""</f>
        <v/>
      </c>
      <c r="AA26" s="7" t="str">
        <f>""</f>
        <v/>
      </c>
      <c r="AB26" s="7" t="str">
        <f>""</f>
        <v/>
      </c>
      <c r="AC26" s="7" t="str">
        <f>IF($A26="","",更新者名簿!I32&amp;"")</f>
        <v/>
      </c>
      <c r="AD26" s="7" t="str">
        <f>IF($A26="","",更新者名簿!AH32&amp;"")</f>
        <v/>
      </c>
      <c r="AE26" s="7" t="str">
        <f>IF($A26="","",更新者名簿!B32&amp;"")</f>
        <v/>
      </c>
      <c r="AF26" s="8" t="str">
        <f>IF($A26="","",更新者名簿!X32)</f>
        <v/>
      </c>
      <c r="AG26" s="7" t="str">
        <f>IF($A26="","",更新者名簿!T32)</f>
        <v/>
      </c>
      <c r="AH26" s="7" t="str">
        <f>IF($A26="","",更新者名簿!U32&amp;"")</f>
        <v/>
      </c>
      <c r="AI26" s="7" t="str">
        <f>IF($A26="","",更新者名簿!AR32&amp;"")</f>
        <v/>
      </c>
      <c r="AJ26" s="7" t="str">
        <f>IF($A26="","",申込責任者!$N$39&amp;"")</f>
        <v/>
      </c>
      <c r="AK26" s="7" t="str">
        <f>IF($A26="","",申込責任者!$N$40&amp;"")</f>
        <v/>
      </c>
      <c r="AL26" s="7" t="str">
        <f>IF($A26="","",申込責任者!$N$42&amp;"")</f>
        <v/>
      </c>
      <c r="AM26" s="7" t="str">
        <f>IF($A26="","",申込責任者!$N$41)</f>
        <v/>
      </c>
      <c r="AN26" s="7" t="str">
        <f>IF($A26="","",申込責任者!$N$43&amp;"")</f>
        <v/>
      </c>
      <c r="AO26" s="7" t="str">
        <f>IF($A26="","",申込責任者!$N$44&amp;"")</f>
        <v/>
      </c>
      <c r="AP26" s="7" t="str">
        <f>IF($A26="","",申込責任者!$N$45&amp;"")</f>
        <v/>
      </c>
      <c r="AQ26" s="7" t="str">
        <f>IF($A26="","",申込責任者!$N$46&amp;"")</f>
        <v/>
      </c>
      <c r="AR26" s="7" t="str">
        <f>IF($A26="","",申込責任者!$N$47&amp;"")</f>
        <v/>
      </c>
      <c r="AS26" s="7" t="str">
        <f>IF($A26="","",申込責任者!$N$48&amp;"")</f>
        <v/>
      </c>
      <c r="AT26" s="7" t="str">
        <f>IF($A26="","",申込責任者!$N$49&amp;"")</f>
        <v/>
      </c>
      <c r="AU26" s="7" t="str">
        <f>IF($A26="","",申込責任者!$N$50&amp;"")</f>
        <v/>
      </c>
      <c r="AV26" s="7" t="str">
        <f>IF($A26="","",申込責任者!$N$51&amp;"")</f>
        <v/>
      </c>
      <c r="AW26" s="6" t="str">
        <f>IF($A26="","",申込責任者!$N$27&amp;"")</f>
        <v/>
      </c>
      <c r="AX26" s="7" t="str">
        <f>IF($A26="","",申込責任者!$N$20&amp;"")</f>
        <v/>
      </c>
      <c r="AY26" s="6" t="str">
        <f>IF($A26="","",更新者名簿!AT32)</f>
        <v/>
      </c>
      <c r="AZ26" s="6" t="str">
        <f>IF($A26="","",申込責任者!$N$33&amp;"")</f>
        <v/>
      </c>
      <c r="BA26" s="6" t="str">
        <f t="shared" si="3"/>
        <v/>
      </c>
      <c r="BB26" s="6" t="str">
        <f t="shared" si="4"/>
        <v/>
      </c>
      <c r="BC26" s="6" t="str">
        <f>""</f>
        <v/>
      </c>
      <c r="BD26" s="6" t="str">
        <f>""</f>
        <v/>
      </c>
      <c r="BE26" s="6" t="str">
        <f t="shared" si="5"/>
        <v/>
      </c>
      <c r="BF26" s="6" t="str">
        <f t="shared" si="6"/>
        <v/>
      </c>
      <c r="BG26" s="7" t="str">
        <f>IF($A26="","",更新者名簿!AJ32&amp;"")</f>
        <v/>
      </c>
      <c r="BH26" s="7" t="str">
        <f>IF($A26="","",更新者名簿!AK32&amp;"")</f>
        <v/>
      </c>
      <c r="BI26" s="7" t="str">
        <f>IF($A26="","",更新者名簿!AL32&amp;"")</f>
        <v/>
      </c>
      <c r="BJ26" s="6" t="str">
        <f>IF(G26="","",申込責任者!$N$11)</f>
        <v/>
      </c>
      <c r="BK26" s="6" t="str">
        <f>IF(G26="","",申込責任者!$N$18)</f>
        <v/>
      </c>
    </row>
    <row r="27" spans="1:63">
      <c r="A27" s="6" t="str">
        <f>IF(更新者名簿!C33="","",更新者名簿!A33)</f>
        <v/>
      </c>
      <c r="B27" s="7" t="str">
        <f>IF($A27="","",更新者名簿!S33)</f>
        <v/>
      </c>
      <c r="C27" s="7" t="str">
        <f t="shared" si="0"/>
        <v/>
      </c>
      <c r="D27" s="7" t="str">
        <f>IF($A27="","",更新者名簿!Z33&amp;"")</f>
        <v/>
      </c>
      <c r="E27" s="7" t="str">
        <f>IF($A27="","",更新者名簿!Y33&amp;"")</f>
        <v/>
      </c>
      <c r="F27" s="7" t="str">
        <f>IF($A27="","",TEXT(SUBSTITUTE(更新者名簿!J33,".","/"),"yyyy/mm/dd"))</f>
        <v/>
      </c>
      <c r="G27" s="7" t="str">
        <f>IF($A27="","",TRIM(更新者名簿!C33)&amp;"")</f>
        <v/>
      </c>
      <c r="H27" s="7" t="str">
        <f>IF($A27="","",TRIM(更新者名簿!D33)&amp;"")</f>
        <v/>
      </c>
      <c r="I27" s="7" t="str">
        <f>IF($A27="","",DBCS(TRIM(PHONETIC(更新者名簿!E33)))&amp;"")</f>
        <v/>
      </c>
      <c r="J27" s="7" t="str">
        <f>IF($A27="","",DBCS(TRIM(PHONETIC(更新者名簿!F33)))&amp;"")</f>
        <v/>
      </c>
      <c r="K27" s="7" t="str">
        <f>IF($A27="","",PROPER(更新者名簿!G33)&amp;"")</f>
        <v/>
      </c>
      <c r="L27" s="7" t="str">
        <f>IF($G27="","",PROPER(更新者名簿!H33)&amp;"")</f>
        <v/>
      </c>
      <c r="M27" s="7" t="str">
        <f>""</f>
        <v/>
      </c>
      <c r="N27" s="7" t="str">
        <f>""</f>
        <v/>
      </c>
      <c r="O27" s="7" t="str">
        <f>""</f>
        <v/>
      </c>
      <c r="P27" s="7" t="str">
        <f>""</f>
        <v/>
      </c>
      <c r="Q27" s="7" t="str">
        <f>""</f>
        <v/>
      </c>
      <c r="R27" s="7" t="str">
        <f>""</f>
        <v/>
      </c>
      <c r="S27" s="7" t="str">
        <f>""</f>
        <v/>
      </c>
      <c r="T27" s="7" t="str">
        <f>""</f>
        <v/>
      </c>
      <c r="U27" s="7" t="str">
        <f t="shared" si="7"/>
        <v/>
      </c>
      <c r="V27" s="7" t="str">
        <f t="shared" si="7"/>
        <v/>
      </c>
      <c r="W27" s="7" t="str">
        <f>""</f>
        <v/>
      </c>
      <c r="X27" s="7" t="str">
        <f t="shared" si="2"/>
        <v/>
      </c>
      <c r="Y27" s="7" t="str">
        <f>""</f>
        <v/>
      </c>
      <c r="Z27" s="7" t="str">
        <f>""</f>
        <v/>
      </c>
      <c r="AA27" s="7" t="str">
        <f>""</f>
        <v/>
      </c>
      <c r="AB27" s="7" t="str">
        <f>""</f>
        <v/>
      </c>
      <c r="AC27" s="7" t="str">
        <f>IF($A27="","",更新者名簿!I33&amp;"")</f>
        <v/>
      </c>
      <c r="AD27" s="7" t="str">
        <f>IF($A27="","",更新者名簿!AH33&amp;"")</f>
        <v/>
      </c>
      <c r="AE27" s="7" t="str">
        <f>IF($A27="","",更新者名簿!B33&amp;"")</f>
        <v/>
      </c>
      <c r="AF27" s="8" t="str">
        <f>IF($A27="","",更新者名簿!X33)</f>
        <v/>
      </c>
      <c r="AG27" s="7" t="str">
        <f>IF($A27="","",更新者名簿!T33)</f>
        <v/>
      </c>
      <c r="AH27" s="7" t="str">
        <f>IF($A27="","",更新者名簿!U33&amp;"")</f>
        <v/>
      </c>
      <c r="AI27" s="7" t="str">
        <f>IF($A27="","",更新者名簿!AR33&amp;"")</f>
        <v/>
      </c>
      <c r="AJ27" s="7" t="str">
        <f>IF($A27="","",申込責任者!$N$39&amp;"")</f>
        <v/>
      </c>
      <c r="AK27" s="7" t="str">
        <f>IF($A27="","",申込責任者!$N$40&amp;"")</f>
        <v/>
      </c>
      <c r="AL27" s="7" t="str">
        <f>IF($A27="","",申込責任者!$N$42&amp;"")</f>
        <v/>
      </c>
      <c r="AM27" s="7" t="str">
        <f>IF($A27="","",申込責任者!$N$41)</f>
        <v/>
      </c>
      <c r="AN27" s="7" t="str">
        <f>IF($A27="","",申込責任者!$N$43&amp;"")</f>
        <v/>
      </c>
      <c r="AO27" s="7" t="str">
        <f>IF($A27="","",申込責任者!$N$44&amp;"")</f>
        <v/>
      </c>
      <c r="AP27" s="7" t="str">
        <f>IF($A27="","",申込責任者!$N$45&amp;"")</f>
        <v/>
      </c>
      <c r="AQ27" s="7" t="str">
        <f>IF($A27="","",申込責任者!$N$46&amp;"")</f>
        <v/>
      </c>
      <c r="AR27" s="7" t="str">
        <f>IF($A27="","",申込責任者!$N$47&amp;"")</f>
        <v/>
      </c>
      <c r="AS27" s="7" t="str">
        <f>IF($A27="","",申込責任者!$N$48&amp;"")</f>
        <v/>
      </c>
      <c r="AT27" s="7" t="str">
        <f>IF($A27="","",申込責任者!$N$49&amp;"")</f>
        <v/>
      </c>
      <c r="AU27" s="7" t="str">
        <f>IF($A27="","",申込責任者!$N$50&amp;"")</f>
        <v/>
      </c>
      <c r="AV27" s="7" t="str">
        <f>IF($A27="","",申込責任者!$N$51&amp;"")</f>
        <v/>
      </c>
      <c r="AW27" s="6" t="str">
        <f>IF($A27="","",申込責任者!$N$27&amp;"")</f>
        <v/>
      </c>
      <c r="AX27" s="7" t="str">
        <f>IF($A27="","",申込責任者!$N$20&amp;"")</f>
        <v/>
      </c>
      <c r="AY27" s="6" t="str">
        <f>IF($A27="","",更新者名簿!AT33)</f>
        <v/>
      </c>
      <c r="AZ27" s="6" t="str">
        <f>IF($A27="","",申込責任者!$N$33&amp;"")</f>
        <v/>
      </c>
      <c r="BA27" s="6" t="str">
        <f t="shared" si="3"/>
        <v/>
      </c>
      <c r="BB27" s="6" t="str">
        <f t="shared" si="4"/>
        <v/>
      </c>
      <c r="BC27" s="6" t="str">
        <f>""</f>
        <v/>
      </c>
      <c r="BD27" s="6" t="str">
        <f>""</f>
        <v/>
      </c>
      <c r="BE27" s="6" t="str">
        <f t="shared" si="5"/>
        <v/>
      </c>
      <c r="BF27" s="6" t="str">
        <f t="shared" si="6"/>
        <v/>
      </c>
      <c r="BG27" s="7" t="str">
        <f>IF($A27="","",更新者名簿!AJ33&amp;"")</f>
        <v/>
      </c>
      <c r="BH27" s="7" t="str">
        <f>IF($A27="","",更新者名簿!AK33&amp;"")</f>
        <v/>
      </c>
      <c r="BI27" s="7" t="str">
        <f>IF($A27="","",更新者名簿!AL33&amp;"")</f>
        <v/>
      </c>
      <c r="BJ27" s="6" t="str">
        <f>IF(G27="","",申込責任者!$N$11)</f>
        <v/>
      </c>
      <c r="BK27" s="6" t="str">
        <f>IF(G27="","",申込責任者!$N$18)</f>
        <v/>
      </c>
    </row>
    <row r="28" spans="1:63">
      <c r="A28" s="6" t="str">
        <f>IF(更新者名簿!C34="","",更新者名簿!A34)</f>
        <v/>
      </c>
      <c r="B28" s="7" t="str">
        <f>IF($A28="","",更新者名簿!S34)</f>
        <v/>
      </c>
      <c r="C28" s="7" t="str">
        <f t="shared" si="0"/>
        <v/>
      </c>
      <c r="D28" s="7" t="str">
        <f>IF($A28="","",更新者名簿!Z34&amp;"")</f>
        <v/>
      </c>
      <c r="E28" s="7" t="str">
        <f>IF($A28="","",更新者名簿!Y34&amp;"")</f>
        <v/>
      </c>
      <c r="F28" s="7" t="str">
        <f>IF($A28="","",TEXT(SUBSTITUTE(更新者名簿!J34,".","/"),"yyyy/mm/dd"))</f>
        <v/>
      </c>
      <c r="G28" s="7" t="str">
        <f>IF($A28="","",TRIM(更新者名簿!C34)&amp;"")</f>
        <v/>
      </c>
      <c r="H28" s="7" t="str">
        <f>IF($A28="","",TRIM(更新者名簿!D34)&amp;"")</f>
        <v/>
      </c>
      <c r="I28" s="7" t="str">
        <f>IF($A28="","",DBCS(TRIM(PHONETIC(更新者名簿!E34)))&amp;"")</f>
        <v/>
      </c>
      <c r="J28" s="7" t="str">
        <f>IF($A28="","",DBCS(TRIM(PHONETIC(更新者名簿!F34)))&amp;"")</f>
        <v/>
      </c>
      <c r="K28" s="7" t="str">
        <f>IF($A28="","",PROPER(更新者名簿!G34)&amp;"")</f>
        <v/>
      </c>
      <c r="L28" s="7" t="str">
        <f>IF($G28="","",PROPER(更新者名簿!H34)&amp;"")</f>
        <v/>
      </c>
      <c r="M28" s="7" t="str">
        <f>""</f>
        <v/>
      </c>
      <c r="N28" s="7" t="str">
        <f>""</f>
        <v/>
      </c>
      <c r="O28" s="7" t="str">
        <f>""</f>
        <v/>
      </c>
      <c r="P28" s="7" t="str">
        <f>""</f>
        <v/>
      </c>
      <c r="Q28" s="7" t="str">
        <f>""</f>
        <v/>
      </c>
      <c r="R28" s="7" t="str">
        <f>""</f>
        <v/>
      </c>
      <c r="S28" s="7" t="str">
        <f>""</f>
        <v/>
      </c>
      <c r="T28" s="7" t="str">
        <f>""</f>
        <v/>
      </c>
      <c r="U28" s="7" t="str">
        <f t="shared" si="7"/>
        <v/>
      </c>
      <c r="V28" s="7" t="str">
        <f t="shared" si="7"/>
        <v/>
      </c>
      <c r="W28" s="7" t="str">
        <f>""</f>
        <v/>
      </c>
      <c r="X28" s="7" t="str">
        <f t="shared" si="2"/>
        <v/>
      </c>
      <c r="Y28" s="7" t="str">
        <f>""</f>
        <v/>
      </c>
      <c r="Z28" s="7" t="str">
        <f>""</f>
        <v/>
      </c>
      <c r="AA28" s="7" t="str">
        <f>""</f>
        <v/>
      </c>
      <c r="AB28" s="7" t="str">
        <f>""</f>
        <v/>
      </c>
      <c r="AC28" s="7" t="str">
        <f>IF($A28="","",更新者名簿!I34&amp;"")</f>
        <v/>
      </c>
      <c r="AD28" s="7" t="str">
        <f>IF($A28="","",更新者名簿!AH34&amp;"")</f>
        <v/>
      </c>
      <c r="AE28" s="7" t="str">
        <f>IF($A28="","",更新者名簿!B34&amp;"")</f>
        <v/>
      </c>
      <c r="AF28" s="8" t="str">
        <f>IF($A28="","",更新者名簿!X34)</f>
        <v/>
      </c>
      <c r="AG28" s="7" t="str">
        <f>IF($A28="","",更新者名簿!T34)</f>
        <v/>
      </c>
      <c r="AH28" s="7" t="str">
        <f>IF($A28="","",更新者名簿!U34&amp;"")</f>
        <v/>
      </c>
      <c r="AI28" s="7" t="str">
        <f>IF($A28="","",更新者名簿!AR34&amp;"")</f>
        <v/>
      </c>
      <c r="AJ28" s="7" t="str">
        <f>IF($A28="","",申込責任者!$N$39&amp;"")</f>
        <v/>
      </c>
      <c r="AK28" s="7" t="str">
        <f>IF($A28="","",申込責任者!$N$40&amp;"")</f>
        <v/>
      </c>
      <c r="AL28" s="7" t="str">
        <f>IF($A28="","",申込責任者!$N$42&amp;"")</f>
        <v/>
      </c>
      <c r="AM28" s="7" t="str">
        <f>IF($A28="","",申込責任者!$N$41)</f>
        <v/>
      </c>
      <c r="AN28" s="7" t="str">
        <f>IF($A28="","",申込責任者!$N$43&amp;"")</f>
        <v/>
      </c>
      <c r="AO28" s="7" t="str">
        <f>IF($A28="","",申込責任者!$N$44&amp;"")</f>
        <v/>
      </c>
      <c r="AP28" s="7" t="str">
        <f>IF($A28="","",申込責任者!$N$45&amp;"")</f>
        <v/>
      </c>
      <c r="AQ28" s="7" t="str">
        <f>IF($A28="","",申込責任者!$N$46&amp;"")</f>
        <v/>
      </c>
      <c r="AR28" s="7" t="str">
        <f>IF($A28="","",申込責任者!$N$47&amp;"")</f>
        <v/>
      </c>
      <c r="AS28" s="7" t="str">
        <f>IF($A28="","",申込責任者!$N$48&amp;"")</f>
        <v/>
      </c>
      <c r="AT28" s="7" t="str">
        <f>IF($A28="","",申込責任者!$N$49&amp;"")</f>
        <v/>
      </c>
      <c r="AU28" s="7" t="str">
        <f>IF($A28="","",申込責任者!$N$50&amp;"")</f>
        <v/>
      </c>
      <c r="AV28" s="7" t="str">
        <f>IF($A28="","",申込責任者!$N$51&amp;"")</f>
        <v/>
      </c>
      <c r="AW28" s="6" t="str">
        <f>IF($A28="","",申込責任者!$N$27&amp;"")</f>
        <v/>
      </c>
      <c r="AX28" s="7" t="str">
        <f>IF($A28="","",申込責任者!$N$20&amp;"")</f>
        <v/>
      </c>
      <c r="AY28" s="6" t="str">
        <f>IF($A28="","",更新者名簿!AT34)</f>
        <v/>
      </c>
      <c r="AZ28" s="6" t="str">
        <f>IF($A28="","",申込責任者!$N$33&amp;"")</f>
        <v/>
      </c>
      <c r="BA28" s="6" t="str">
        <f t="shared" si="3"/>
        <v/>
      </c>
      <c r="BB28" s="6" t="str">
        <f t="shared" si="4"/>
        <v/>
      </c>
      <c r="BC28" s="6" t="str">
        <f>""</f>
        <v/>
      </c>
      <c r="BD28" s="6" t="str">
        <f>""</f>
        <v/>
      </c>
      <c r="BE28" s="6" t="str">
        <f t="shared" si="5"/>
        <v/>
      </c>
      <c r="BF28" s="6" t="str">
        <f t="shared" si="6"/>
        <v/>
      </c>
      <c r="BG28" s="7" t="str">
        <f>IF($A28="","",更新者名簿!AJ34&amp;"")</f>
        <v/>
      </c>
      <c r="BH28" s="7" t="str">
        <f>IF($A28="","",更新者名簿!AK34&amp;"")</f>
        <v/>
      </c>
      <c r="BI28" s="7" t="str">
        <f>IF($A28="","",更新者名簿!AL34&amp;"")</f>
        <v/>
      </c>
      <c r="BJ28" s="6" t="str">
        <f>IF(G28="","",申込責任者!$N$11)</f>
        <v/>
      </c>
      <c r="BK28" s="6" t="str">
        <f>IF(G28="","",申込責任者!$N$18)</f>
        <v/>
      </c>
    </row>
    <row r="29" spans="1:63">
      <c r="A29" s="6" t="str">
        <f>IF(更新者名簿!C35="","",更新者名簿!A35)</f>
        <v/>
      </c>
      <c r="B29" s="7" t="str">
        <f>IF($A29="","",更新者名簿!S35)</f>
        <v/>
      </c>
      <c r="C29" s="7" t="str">
        <f t="shared" si="0"/>
        <v/>
      </c>
      <c r="D29" s="7" t="str">
        <f>IF($A29="","",更新者名簿!Z35&amp;"")</f>
        <v/>
      </c>
      <c r="E29" s="7" t="str">
        <f>IF($A29="","",更新者名簿!Y35&amp;"")</f>
        <v/>
      </c>
      <c r="F29" s="7" t="str">
        <f>IF($A29="","",TEXT(SUBSTITUTE(更新者名簿!J35,".","/"),"yyyy/mm/dd"))</f>
        <v/>
      </c>
      <c r="G29" s="7" t="str">
        <f>IF($A29="","",TRIM(更新者名簿!C35)&amp;"")</f>
        <v/>
      </c>
      <c r="H29" s="7" t="str">
        <f>IF($A29="","",TRIM(更新者名簿!D35)&amp;"")</f>
        <v/>
      </c>
      <c r="I29" s="7" t="str">
        <f>IF($A29="","",DBCS(TRIM(PHONETIC(更新者名簿!E35)))&amp;"")</f>
        <v/>
      </c>
      <c r="J29" s="7" t="str">
        <f>IF($A29="","",DBCS(TRIM(PHONETIC(更新者名簿!F35)))&amp;"")</f>
        <v/>
      </c>
      <c r="K29" s="7" t="str">
        <f>IF($A29="","",PROPER(更新者名簿!G35)&amp;"")</f>
        <v/>
      </c>
      <c r="L29" s="7" t="str">
        <f>IF($G29="","",PROPER(更新者名簿!H35)&amp;"")</f>
        <v/>
      </c>
      <c r="M29" s="7" t="str">
        <f>""</f>
        <v/>
      </c>
      <c r="N29" s="7" t="str">
        <f>""</f>
        <v/>
      </c>
      <c r="O29" s="7" t="str">
        <f>""</f>
        <v/>
      </c>
      <c r="P29" s="7" t="str">
        <f>""</f>
        <v/>
      </c>
      <c r="Q29" s="7" t="str">
        <f>""</f>
        <v/>
      </c>
      <c r="R29" s="7" t="str">
        <f>""</f>
        <v/>
      </c>
      <c r="S29" s="7" t="str">
        <f>""</f>
        <v/>
      </c>
      <c r="T29" s="7" t="str">
        <f>""</f>
        <v/>
      </c>
      <c r="U29" s="7" t="str">
        <f t="shared" si="7"/>
        <v/>
      </c>
      <c r="V29" s="7" t="str">
        <f t="shared" si="7"/>
        <v/>
      </c>
      <c r="W29" s="7" t="str">
        <f>""</f>
        <v/>
      </c>
      <c r="X29" s="7" t="str">
        <f t="shared" si="2"/>
        <v/>
      </c>
      <c r="Y29" s="7" t="str">
        <f>""</f>
        <v/>
      </c>
      <c r="Z29" s="7" t="str">
        <f>""</f>
        <v/>
      </c>
      <c r="AA29" s="7" t="str">
        <f>""</f>
        <v/>
      </c>
      <c r="AB29" s="7" t="str">
        <f>""</f>
        <v/>
      </c>
      <c r="AC29" s="7" t="str">
        <f>IF($A29="","",更新者名簿!I35&amp;"")</f>
        <v/>
      </c>
      <c r="AD29" s="7" t="str">
        <f>IF($A29="","",更新者名簿!AH35&amp;"")</f>
        <v/>
      </c>
      <c r="AE29" s="7" t="str">
        <f>IF($A29="","",更新者名簿!B35&amp;"")</f>
        <v/>
      </c>
      <c r="AF29" s="8" t="str">
        <f>IF($A29="","",更新者名簿!X35)</f>
        <v/>
      </c>
      <c r="AG29" s="7" t="str">
        <f>IF($A29="","",更新者名簿!T35)</f>
        <v/>
      </c>
      <c r="AH29" s="7" t="str">
        <f>IF($A29="","",更新者名簿!U35&amp;"")</f>
        <v/>
      </c>
      <c r="AI29" s="7" t="str">
        <f>IF($A29="","",更新者名簿!AR35&amp;"")</f>
        <v/>
      </c>
      <c r="AJ29" s="7" t="str">
        <f>IF($A29="","",申込責任者!$N$39&amp;"")</f>
        <v/>
      </c>
      <c r="AK29" s="7" t="str">
        <f>IF($A29="","",申込責任者!$N$40&amp;"")</f>
        <v/>
      </c>
      <c r="AL29" s="7" t="str">
        <f>IF($A29="","",申込責任者!$N$42&amp;"")</f>
        <v/>
      </c>
      <c r="AM29" s="7" t="str">
        <f>IF($A29="","",申込責任者!$N$41)</f>
        <v/>
      </c>
      <c r="AN29" s="7" t="str">
        <f>IF($A29="","",申込責任者!$N$43&amp;"")</f>
        <v/>
      </c>
      <c r="AO29" s="7" t="str">
        <f>IF($A29="","",申込責任者!$N$44&amp;"")</f>
        <v/>
      </c>
      <c r="AP29" s="7" t="str">
        <f>IF($A29="","",申込責任者!$N$45&amp;"")</f>
        <v/>
      </c>
      <c r="AQ29" s="7" t="str">
        <f>IF($A29="","",申込責任者!$N$46&amp;"")</f>
        <v/>
      </c>
      <c r="AR29" s="7" t="str">
        <f>IF($A29="","",申込責任者!$N$47&amp;"")</f>
        <v/>
      </c>
      <c r="AS29" s="7" t="str">
        <f>IF($A29="","",申込責任者!$N$48&amp;"")</f>
        <v/>
      </c>
      <c r="AT29" s="7" t="str">
        <f>IF($A29="","",申込責任者!$N$49&amp;"")</f>
        <v/>
      </c>
      <c r="AU29" s="7" t="str">
        <f>IF($A29="","",申込責任者!$N$50&amp;"")</f>
        <v/>
      </c>
      <c r="AV29" s="7" t="str">
        <f>IF($A29="","",申込責任者!$N$51&amp;"")</f>
        <v/>
      </c>
      <c r="AW29" s="6" t="str">
        <f>IF($A29="","",申込責任者!$N$27&amp;"")</f>
        <v/>
      </c>
      <c r="AX29" s="7" t="str">
        <f>IF($A29="","",申込責任者!$N$20&amp;"")</f>
        <v/>
      </c>
      <c r="AY29" s="6" t="str">
        <f>IF($A29="","",更新者名簿!AT35)</f>
        <v/>
      </c>
      <c r="AZ29" s="6" t="str">
        <f>IF($A29="","",申込責任者!$N$33&amp;"")</f>
        <v/>
      </c>
      <c r="BA29" s="6" t="str">
        <f t="shared" si="3"/>
        <v/>
      </c>
      <c r="BB29" s="6" t="str">
        <f t="shared" si="4"/>
        <v/>
      </c>
      <c r="BC29" s="6" t="str">
        <f>""</f>
        <v/>
      </c>
      <c r="BD29" s="6" t="str">
        <f>""</f>
        <v/>
      </c>
      <c r="BE29" s="6" t="str">
        <f t="shared" si="5"/>
        <v/>
      </c>
      <c r="BF29" s="6" t="str">
        <f t="shared" si="6"/>
        <v/>
      </c>
      <c r="BG29" s="7" t="str">
        <f>IF($A29="","",更新者名簿!AJ35&amp;"")</f>
        <v/>
      </c>
      <c r="BH29" s="7" t="str">
        <f>IF($A29="","",更新者名簿!AK35&amp;"")</f>
        <v/>
      </c>
      <c r="BI29" s="7" t="str">
        <f>IF($A29="","",更新者名簿!AL35&amp;"")</f>
        <v/>
      </c>
      <c r="BJ29" s="6" t="str">
        <f>IF(G29="","",申込責任者!$N$11)</f>
        <v/>
      </c>
      <c r="BK29" s="6" t="str">
        <f>IF(G29="","",申込責任者!$N$18)</f>
        <v/>
      </c>
    </row>
    <row r="30" spans="1:63">
      <c r="A30" s="6" t="str">
        <f>IF(更新者名簿!C36="","",更新者名簿!A36)</f>
        <v/>
      </c>
      <c r="B30" s="7" t="str">
        <f>IF($A30="","",更新者名簿!S36)</f>
        <v/>
      </c>
      <c r="C30" s="7" t="str">
        <f t="shared" si="0"/>
        <v/>
      </c>
      <c r="D30" s="7" t="str">
        <f>IF($A30="","",更新者名簿!Z36&amp;"")</f>
        <v/>
      </c>
      <c r="E30" s="7" t="str">
        <f>IF($A30="","",更新者名簿!Y36&amp;"")</f>
        <v/>
      </c>
      <c r="F30" s="7" t="str">
        <f>IF($A30="","",TEXT(SUBSTITUTE(更新者名簿!J36,".","/"),"yyyy/mm/dd"))</f>
        <v/>
      </c>
      <c r="G30" s="7" t="str">
        <f>IF($A30="","",TRIM(更新者名簿!C36)&amp;"")</f>
        <v/>
      </c>
      <c r="H30" s="7" t="str">
        <f>IF($A30="","",TRIM(更新者名簿!D36)&amp;"")</f>
        <v/>
      </c>
      <c r="I30" s="7" t="str">
        <f>IF($A30="","",DBCS(TRIM(PHONETIC(更新者名簿!E36)))&amp;"")</f>
        <v/>
      </c>
      <c r="J30" s="7" t="str">
        <f>IF($A30="","",DBCS(TRIM(PHONETIC(更新者名簿!F36)))&amp;"")</f>
        <v/>
      </c>
      <c r="K30" s="7" t="str">
        <f>IF($A30="","",PROPER(更新者名簿!G36)&amp;"")</f>
        <v/>
      </c>
      <c r="L30" s="7" t="str">
        <f>IF($G30="","",PROPER(更新者名簿!H36)&amp;"")</f>
        <v/>
      </c>
      <c r="M30" s="7" t="str">
        <f>""</f>
        <v/>
      </c>
      <c r="N30" s="7" t="str">
        <f>""</f>
        <v/>
      </c>
      <c r="O30" s="7" t="str">
        <f>""</f>
        <v/>
      </c>
      <c r="P30" s="7" t="str">
        <f>""</f>
        <v/>
      </c>
      <c r="Q30" s="7" t="str">
        <f>""</f>
        <v/>
      </c>
      <c r="R30" s="7" t="str">
        <f>""</f>
        <v/>
      </c>
      <c r="S30" s="7" t="str">
        <f>""</f>
        <v/>
      </c>
      <c r="T30" s="7" t="str">
        <f>""</f>
        <v/>
      </c>
      <c r="U30" s="7" t="str">
        <f t="shared" si="7"/>
        <v/>
      </c>
      <c r="V30" s="7" t="str">
        <f t="shared" si="7"/>
        <v/>
      </c>
      <c r="W30" s="7" t="str">
        <f>""</f>
        <v/>
      </c>
      <c r="X30" s="7" t="str">
        <f t="shared" si="2"/>
        <v/>
      </c>
      <c r="Y30" s="7" t="str">
        <f>""</f>
        <v/>
      </c>
      <c r="Z30" s="7" t="str">
        <f>""</f>
        <v/>
      </c>
      <c r="AA30" s="7" t="str">
        <f>""</f>
        <v/>
      </c>
      <c r="AB30" s="7" t="str">
        <f>""</f>
        <v/>
      </c>
      <c r="AC30" s="7" t="str">
        <f>IF($A30="","",更新者名簿!I36&amp;"")</f>
        <v/>
      </c>
      <c r="AD30" s="7" t="str">
        <f>IF($A30="","",更新者名簿!AH36&amp;"")</f>
        <v/>
      </c>
      <c r="AE30" s="7" t="str">
        <f>IF($A30="","",更新者名簿!B36&amp;"")</f>
        <v/>
      </c>
      <c r="AF30" s="8" t="str">
        <f>IF($A30="","",更新者名簿!X36)</f>
        <v/>
      </c>
      <c r="AG30" s="7" t="str">
        <f>IF($A30="","",更新者名簿!T36)</f>
        <v/>
      </c>
      <c r="AH30" s="7" t="str">
        <f>IF($A30="","",更新者名簿!U36&amp;"")</f>
        <v/>
      </c>
      <c r="AI30" s="7" t="str">
        <f>IF($A30="","",更新者名簿!AR36&amp;"")</f>
        <v/>
      </c>
      <c r="AJ30" s="7" t="str">
        <f>IF($A30="","",申込責任者!$N$39&amp;"")</f>
        <v/>
      </c>
      <c r="AK30" s="7" t="str">
        <f>IF($A30="","",申込責任者!$N$40&amp;"")</f>
        <v/>
      </c>
      <c r="AL30" s="7" t="str">
        <f>IF($A30="","",申込責任者!$N$42&amp;"")</f>
        <v/>
      </c>
      <c r="AM30" s="7" t="str">
        <f>IF($A30="","",申込責任者!$N$41)</f>
        <v/>
      </c>
      <c r="AN30" s="7" t="str">
        <f>IF($A30="","",申込責任者!$N$43&amp;"")</f>
        <v/>
      </c>
      <c r="AO30" s="7" t="str">
        <f>IF($A30="","",申込責任者!$N$44&amp;"")</f>
        <v/>
      </c>
      <c r="AP30" s="7" t="str">
        <f>IF($A30="","",申込責任者!$N$45&amp;"")</f>
        <v/>
      </c>
      <c r="AQ30" s="7" t="str">
        <f>IF($A30="","",申込責任者!$N$46&amp;"")</f>
        <v/>
      </c>
      <c r="AR30" s="7" t="str">
        <f>IF($A30="","",申込責任者!$N$47&amp;"")</f>
        <v/>
      </c>
      <c r="AS30" s="7" t="str">
        <f>IF($A30="","",申込責任者!$N$48&amp;"")</f>
        <v/>
      </c>
      <c r="AT30" s="7" t="str">
        <f>IF($A30="","",申込責任者!$N$49&amp;"")</f>
        <v/>
      </c>
      <c r="AU30" s="7" t="str">
        <f>IF($A30="","",申込責任者!$N$50&amp;"")</f>
        <v/>
      </c>
      <c r="AV30" s="7" t="str">
        <f>IF($A30="","",申込責任者!$N$51&amp;"")</f>
        <v/>
      </c>
      <c r="AW30" s="6" t="str">
        <f>IF($A30="","",申込責任者!$N$27&amp;"")</f>
        <v/>
      </c>
      <c r="AX30" s="7" t="str">
        <f>IF($A30="","",申込責任者!$N$20&amp;"")</f>
        <v/>
      </c>
      <c r="AY30" s="6" t="str">
        <f>IF($A30="","",更新者名簿!AT36)</f>
        <v/>
      </c>
      <c r="AZ30" s="6" t="str">
        <f>IF($A30="","",申込責任者!$N$33&amp;"")</f>
        <v/>
      </c>
      <c r="BA30" s="6" t="str">
        <f t="shared" si="3"/>
        <v/>
      </c>
      <c r="BB30" s="6" t="str">
        <f t="shared" si="4"/>
        <v/>
      </c>
      <c r="BC30" s="6" t="str">
        <f>""</f>
        <v/>
      </c>
      <c r="BD30" s="6" t="str">
        <f>""</f>
        <v/>
      </c>
      <c r="BE30" s="6" t="str">
        <f t="shared" si="5"/>
        <v/>
      </c>
      <c r="BF30" s="6" t="str">
        <f t="shared" si="6"/>
        <v/>
      </c>
      <c r="BG30" s="7" t="str">
        <f>IF($A30="","",更新者名簿!AJ36&amp;"")</f>
        <v/>
      </c>
      <c r="BH30" s="7" t="str">
        <f>IF($A30="","",更新者名簿!AK36&amp;"")</f>
        <v/>
      </c>
      <c r="BI30" s="7" t="str">
        <f>IF($A30="","",更新者名簿!AL36&amp;"")</f>
        <v/>
      </c>
      <c r="BJ30" s="6" t="str">
        <f>IF(G30="","",申込責任者!$N$11)</f>
        <v/>
      </c>
      <c r="BK30" s="6" t="str">
        <f>IF(G30="","",申込責任者!$N$18)</f>
        <v/>
      </c>
    </row>
    <row r="31" spans="1:63">
      <c r="A31" s="6" t="str">
        <f>IF(更新者名簿!C37="","",更新者名簿!A37)</f>
        <v/>
      </c>
      <c r="B31" s="7" t="str">
        <f>IF($A31="","",更新者名簿!S37)</f>
        <v/>
      </c>
      <c r="C31" s="7" t="str">
        <f t="shared" si="0"/>
        <v/>
      </c>
      <c r="D31" s="7" t="str">
        <f>IF($A31="","",更新者名簿!Z37&amp;"")</f>
        <v/>
      </c>
      <c r="E31" s="7" t="str">
        <f>IF($A31="","",更新者名簿!Y37&amp;"")</f>
        <v/>
      </c>
      <c r="F31" s="7" t="str">
        <f>IF($A31="","",TEXT(SUBSTITUTE(更新者名簿!J37,".","/"),"yyyy/mm/dd"))</f>
        <v/>
      </c>
      <c r="G31" s="7" t="str">
        <f>IF($A31="","",TRIM(更新者名簿!C37)&amp;"")</f>
        <v/>
      </c>
      <c r="H31" s="7" t="str">
        <f>IF($A31="","",TRIM(更新者名簿!D37)&amp;"")</f>
        <v/>
      </c>
      <c r="I31" s="7" t="str">
        <f>IF($A31="","",DBCS(TRIM(PHONETIC(更新者名簿!E37)))&amp;"")</f>
        <v/>
      </c>
      <c r="J31" s="7" t="str">
        <f>IF($A31="","",DBCS(TRIM(PHONETIC(更新者名簿!F37)))&amp;"")</f>
        <v/>
      </c>
      <c r="K31" s="7" t="str">
        <f>IF($A31="","",PROPER(更新者名簿!G37)&amp;"")</f>
        <v/>
      </c>
      <c r="L31" s="7" t="str">
        <f>IF($G31="","",PROPER(更新者名簿!H37)&amp;"")</f>
        <v/>
      </c>
      <c r="M31" s="7" t="str">
        <f>""</f>
        <v/>
      </c>
      <c r="N31" s="7" t="str">
        <f>""</f>
        <v/>
      </c>
      <c r="O31" s="7" t="str">
        <f>""</f>
        <v/>
      </c>
      <c r="P31" s="7" t="str">
        <f>""</f>
        <v/>
      </c>
      <c r="Q31" s="7" t="str">
        <f>""</f>
        <v/>
      </c>
      <c r="R31" s="7" t="str">
        <f>""</f>
        <v/>
      </c>
      <c r="S31" s="7" t="str">
        <f>""</f>
        <v/>
      </c>
      <c r="T31" s="7" t="str">
        <f>""</f>
        <v/>
      </c>
      <c r="U31" s="7" t="str">
        <f t="shared" si="7"/>
        <v/>
      </c>
      <c r="V31" s="7" t="str">
        <f t="shared" si="7"/>
        <v/>
      </c>
      <c r="W31" s="7" t="str">
        <f>""</f>
        <v/>
      </c>
      <c r="X31" s="7" t="str">
        <f t="shared" si="2"/>
        <v/>
      </c>
      <c r="Y31" s="7" t="str">
        <f>""</f>
        <v/>
      </c>
      <c r="Z31" s="7" t="str">
        <f>""</f>
        <v/>
      </c>
      <c r="AA31" s="7" t="str">
        <f>""</f>
        <v/>
      </c>
      <c r="AB31" s="7" t="str">
        <f>""</f>
        <v/>
      </c>
      <c r="AC31" s="7" t="str">
        <f>IF($A31="","",更新者名簿!I37&amp;"")</f>
        <v/>
      </c>
      <c r="AD31" s="7" t="str">
        <f>IF($A31="","",更新者名簿!AH37&amp;"")</f>
        <v/>
      </c>
      <c r="AE31" s="7" t="str">
        <f>IF($A31="","",更新者名簿!B37&amp;"")</f>
        <v/>
      </c>
      <c r="AF31" s="8" t="str">
        <f>IF($A31="","",更新者名簿!X37)</f>
        <v/>
      </c>
      <c r="AG31" s="7" t="str">
        <f>IF($A31="","",更新者名簿!T37)</f>
        <v/>
      </c>
      <c r="AH31" s="7" t="str">
        <f>IF($A31="","",更新者名簿!U37&amp;"")</f>
        <v/>
      </c>
      <c r="AI31" s="7" t="str">
        <f>IF($A31="","",更新者名簿!AR37&amp;"")</f>
        <v/>
      </c>
      <c r="AJ31" s="7" t="str">
        <f>IF($A31="","",申込責任者!$N$39&amp;"")</f>
        <v/>
      </c>
      <c r="AK31" s="7" t="str">
        <f>IF($A31="","",申込責任者!$N$40&amp;"")</f>
        <v/>
      </c>
      <c r="AL31" s="7" t="str">
        <f>IF($A31="","",申込責任者!$N$42&amp;"")</f>
        <v/>
      </c>
      <c r="AM31" s="7" t="str">
        <f>IF($A31="","",申込責任者!$N$41)</f>
        <v/>
      </c>
      <c r="AN31" s="7" t="str">
        <f>IF($A31="","",申込責任者!$N$43&amp;"")</f>
        <v/>
      </c>
      <c r="AO31" s="7" t="str">
        <f>IF($A31="","",申込責任者!$N$44&amp;"")</f>
        <v/>
      </c>
      <c r="AP31" s="7" t="str">
        <f>IF($A31="","",申込責任者!$N$45&amp;"")</f>
        <v/>
      </c>
      <c r="AQ31" s="7" t="str">
        <f>IF($A31="","",申込責任者!$N$46&amp;"")</f>
        <v/>
      </c>
      <c r="AR31" s="7" t="str">
        <f>IF($A31="","",申込責任者!$N$47&amp;"")</f>
        <v/>
      </c>
      <c r="AS31" s="7" t="str">
        <f>IF($A31="","",申込責任者!$N$48&amp;"")</f>
        <v/>
      </c>
      <c r="AT31" s="7" t="str">
        <f>IF($A31="","",申込責任者!$N$49&amp;"")</f>
        <v/>
      </c>
      <c r="AU31" s="7" t="str">
        <f>IF($A31="","",申込責任者!$N$50&amp;"")</f>
        <v/>
      </c>
      <c r="AV31" s="7" t="str">
        <f>IF($A31="","",申込責任者!$N$51&amp;"")</f>
        <v/>
      </c>
      <c r="AW31" s="6" t="str">
        <f>IF($A31="","",申込責任者!$N$27&amp;"")</f>
        <v/>
      </c>
      <c r="AX31" s="7" t="str">
        <f>IF($A31="","",申込責任者!$N$20&amp;"")</f>
        <v/>
      </c>
      <c r="AY31" s="6" t="str">
        <f>IF($A31="","",更新者名簿!AT37)</f>
        <v/>
      </c>
      <c r="AZ31" s="6" t="str">
        <f>IF($A31="","",申込責任者!$N$33&amp;"")</f>
        <v/>
      </c>
      <c r="BA31" s="6" t="str">
        <f t="shared" si="3"/>
        <v/>
      </c>
      <c r="BB31" s="6" t="str">
        <f t="shared" si="4"/>
        <v/>
      </c>
      <c r="BC31" s="6" t="str">
        <f>""</f>
        <v/>
      </c>
      <c r="BD31" s="6" t="str">
        <f>""</f>
        <v/>
      </c>
      <c r="BE31" s="6" t="str">
        <f t="shared" si="5"/>
        <v/>
      </c>
      <c r="BF31" s="6" t="str">
        <f t="shared" si="6"/>
        <v/>
      </c>
      <c r="BG31" s="7" t="str">
        <f>IF($A31="","",更新者名簿!AJ37&amp;"")</f>
        <v/>
      </c>
      <c r="BH31" s="7" t="str">
        <f>IF($A31="","",更新者名簿!AK37&amp;"")</f>
        <v/>
      </c>
      <c r="BI31" s="7" t="str">
        <f>IF($A31="","",更新者名簿!AL37&amp;"")</f>
        <v/>
      </c>
      <c r="BJ31" s="6" t="str">
        <f>IF(G31="","",申込責任者!$N$11)</f>
        <v/>
      </c>
      <c r="BK31" s="6" t="str">
        <f>IF(G31="","",申込責任者!$N$18)</f>
        <v/>
      </c>
    </row>
    <row r="32" spans="1:63">
      <c r="A32" s="6" t="str">
        <f>IF(更新者名簿!C38="","",更新者名簿!A38)</f>
        <v/>
      </c>
      <c r="B32" s="7" t="str">
        <f>IF($A32="","",更新者名簿!S38)</f>
        <v/>
      </c>
      <c r="C32" s="7" t="str">
        <f t="shared" si="0"/>
        <v/>
      </c>
      <c r="D32" s="7" t="str">
        <f>IF($A32="","",更新者名簿!Z38&amp;"")</f>
        <v/>
      </c>
      <c r="E32" s="7" t="str">
        <f>IF($A32="","",更新者名簿!Y38&amp;"")</f>
        <v/>
      </c>
      <c r="F32" s="7" t="str">
        <f>IF($A32="","",TEXT(SUBSTITUTE(更新者名簿!J38,".","/"),"yyyy/mm/dd"))</f>
        <v/>
      </c>
      <c r="G32" s="7" t="str">
        <f>IF($A32="","",TRIM(更新者名簿!C38)&amp;"")</f>
        <v/>
      </c>
      <c r="H32" s="7" t="str">
        <f>IF($A32="","",TRIM(更新者名簿!D38)&amp;"")</f>
        <v/>
      </c>
      <c r="I32" s="7" t="str">
        <f>IF($A32="","",DBCS(TRIM(PHONETIC(更新者名簿!E38)))&amp;"")</f>
        <v/>
      </c>
      <c r="J32" s="7" t="str">
        <f>IF($A32="","",DBCS(TRIM(PHONETIC(更新者名簿!F38)))&amp;"")</f>
        <v/>
      </c>
      <c r="K32" s="7" t="str">
        <f>IF($A32="","",PROPER(更新者名簿!G38)&amp;"")</f>
        <v/>
      </c>
      <c r="L32" s="7" t="str">
        <f>IF($G32="","",PROPER(更新者名簿!H38)&amp;"")</f>
        <v/>
      </c>
      <c r="M32" s="7" t="str">
        <f>""</f>
        <v/>
      </c>
      <c r="N32" s="7" t="str">
        <f>""</f>
        <v/>
      </c>
      <c r="O32" s="7" t="str">
        <f>""</f>
        <v/>
      </c>
      <c r="P32" s="7" t="str">
        <f>""</f>
        <v/>
      </c>
      <c r="Q32" s="7" t="str">
        <f>""</f>
        <v/>
      </c>
      <c r="R32" s="7" t="str">
        <f>""</f>
        <v/>
      </c>
      <c r="S32" s="7" t="str">
        <f>""</f>
        <v/>
      </c>
      <c r="T32" s="7" t="str">
        <f>""</f>
        <v/>
      </c>
      <c r="U32" s="7" t="str">
        <f t="shared" si="7"/>
        <v/>
      </c>
      <c r="V32" s="7" t="str">
        <f t="shared" si="7"/>
        <v/>
      </c>
      <c r="W32" s="7" t="str">
        <f>""</f>
        <v/>
      </c>
      <c r="X32" s="7" t="str">
        <f t="shared" si="2"/>
        <v/>
      </c>
      <c r="Y32" s="7" t="str">
        <f>""</f>
        <v/>
      </c>
      <c r="Z32" s="7" t="str">
        <f>""</f>
        <v/>
      </c>
      <c r="AA32" s="7" t="str">
        <f>""</f>
        <v/>
      </c>
      <c r="AB32" s="7" t="str">
        <f>""</f>
        <v/>
      </c>
      <c r="AC32" s="7" t="str">
        <f>IF($A32="","",更新者名簿!I38&amp;"")</f>
        <v/>
      </c>
      <c r="AD32" s="7" t="str">
        <f>IF($A32="","",更新者名簿!AH38&amp;"")</f>
        <v/>
      </c>
      <c r="AE32" s="7" t="str">
        <f>IF($A32="","",更新者名簿!B38&amp;"")</f>
        <v/>
      </c>
      <c r="AF32" s="8" t="str">
        <f>IF($A32="","",更新者名簿!X38)</f>
        <v/>
      </c>
      <c r="AG32" s="7" t="str">
        <f>IF($A32="","",更新者名簿!T38)</f>
        <v/>
      </c>
      <c r="AH32" s="7" t="str">
        <f>IF($A32="","",更新者名簿!U38&amp;"")</f>
        <v/>
      </c>
      <c r="AI32" s="7" t="str">
        <f>IF($A32="","",更新者名簿!AR38&amp;"")</f>
        <v/>
      </c>
      <c r="AJ32" s="7" t="str">
        <f>IF($A32="","",申込責任者!$N$39&amp;"")</f>
        <v/>
      </c>
      <c r="AK32" s="7" t="str">
        <f>IF($A32="","",申込責任者!$N$40&amp;"")</f>
        <v/>
      </c>
      <c r="AL32" s="7" t="str">
        <f>IF($A32="","",申込責任者!$N$42&amp;"")</f>
        <v/>
      </c>
      <c r="AM32" s="7" t="str">
        <f>IF($A32="","",申込責任者!$N$41)</f>
        <v/>
      </c>
      <c r="AN32" s="7" t="str">
        <f>IF($A32="","",申込責任者!$N$43&amp;"")</f>
        <v/>
      </c>
      <c r="AO32" s="7" t="str">
        <f>IF($A32="","",申込責任者!$N$44&amp;"")</f>
        <v/>
      </c>
      <c r="AP32" s="7" t="str">
        <f>IF($A32="","",申込責任者!$N$45&amp;"")</f>
        <v/>
      </c>
      <c r="AQ32" s="7" t="str">
        <f>IF($A32="","",申込責任者!$N$46&amp;"")</f>
        <v/>
      </c>
      <c r="AR32" s="7" t="str">
        <f>IF($A32="","",申込責任者!$N$47&amp;"")</f>
        <v/>
      </c>
      <c r="AS32" s="7" t="str">
        <f>IF($A32="","",申込責任者!$N$48&amp;"")</f>
        <v/>
      </c>
      <c r="AT32" s="7" t="str">
        <f>IF($A32="","",申込責任者!$N$49&amp;"")</f>
        <v/>
      </c>
      <c r="AU32" s="7" t="str">
        <f>IF($A32="","",申込責任者!$N$50&amp;"")</f>
        <v/>
      </c>
      <c r="AV32" s="7" t="str">
        <f>IF($A32="","",申込責任者!$N$51&amp;"")</f>
        <v/>
      </c>
      <c r="AW32" s="6" t="str">
        <f>IF($A32="","",申込責任者!$N$27&amp;"")</f>
        <v/>
      </c>
      <c r="AX32" s="7" t="str">
        <f>IF($A32="","",申込責任者!$N$20&amp;"")</f>
        <v/>
      </c>
      <c r="AY32" s="6" t="str">
        <f>IF($A32="","",更新者名簿!AT38)</f>
        <v/>
      </c>
      <c r="AZ32" s="6" t="str">
        <f>IF($A32="","",申込責任者!$N$33&amp;"")</f>
        <v/>
      </c>
      <c r="BA32" s="6" t="str">
        <f t="shared" si="3"/>
        <v/>
      </c>
      <c r="BB32" s="6" t="str">
        <f t="shared" si="4"/>
        <v/>
      </c>
      <c r="BC32" s="6" t="str">
        <f>""</f>
        <v/>
      </c>
      <c r="BD32" s="6" t="str">
        <f>""</f>
        <v/>
      </c>
      <c r="BE32" s="6" t="str">
        <f t="shared" si="5"/>
        <v/>
      </c>
      <c r="BF32" s="6" t="str">
        <f t="shared" si="6"/>
        <v/>
      </c>
      <c r="BG32" s="7" t="str">
        <f>IF($A32="","",更新者名簿!AJ38&amp;"")</f>
        <v/>
      </c>
      <c r="BH32" s="7" t="str">
        <f>IF($A32="","",更新者名簿!AK38&amp;"")</f>
        <v/>
      </c>
      <c r="BI32" s="7" t="str">
        <f>IF($A32="","",更新者名簿!AL38&amp;"")</f>
        <v/>
      </c>
      <c r="BJ32" s="6" t="str">
        <f>IF(G32="","",申込責任者!$N$11)</f>
        <v/>
      </c>
      <c r="BK32" s="6" t="str">
        <f>IF(G32="","",申込責任者!$N$18)</f>
        <v/>
      </c>
    </row>
    <row r="33" spans="1:63">
      <c r="A33" s="6" t="str">
        <f>IF(更新者名簿!C39="","",更新者名簿!A39)</f>
        <v/>
      </c>
      <c r="B33" s="7" t="str">
        <f>IF($A33="","",更新者名簿!S39)</f>
        <v/>
      </c>
      <c r="C33" s="7" t="str">
        <f t="shared" si="0"/>
        <v/>
      </c>
      <c r="D33" s="7" t="str">
        <f>IF($A33="","",更新者名簿!Z39&amp;"")</f>
        <v/>
      </c>
      <c r="E33" s="7" t="str">
        <f>IF($A33="","",更新者名簿!Y39&amp;"")</f>
        <v/>
      </c>
      <c r="F33" s="7" t="str">
        <f>IF($A33="","",TEXT(SUBSTITUTE(更新者名簿!J39,".","/"),"yyyy/mm/dd"))</f>
        <v/>
      </c>
      <c r="G33" s="7" t="str">
        <f>IF($A33="","",TRIM(更新者名簿!C39)&amp;"")</f>
        <v/>
      </c>
      <c r="H33" s="7" t="str">
        <f>IF($A33="","",TRIM(更新者名簿!D39)&amp;"")</f>
        <v/>
      </c>
      <c r="I33" s="7" t="str">
        <f>IF($A33="","",DBCS(TRIM(PHONETIC(更新者名簿!E39)))&amp;"")</f>
        <v/>
      </c>
      <c r="J33" s="7" t="str">
        <f>IF($A33="","",DBCS(TRIM(PHONETIC(更新者名簿!F39)))&amp;"")</f>
        <v/>
      </c>
      <c r="K33" s="7" t="str">
        <f>IF($A33="","",PROPER(更新者名簿!G39)&amp;"")</f>
        <v/>
      </c>
      <c r="L33" s="7" t="str">
        <f>IF($G33="","",PROPER(更新者名簿!H39)&amp;"")</f>
        <v/>
      </c>
      <c r="M33" s="7" t="str">
        <f>""</f>
        <v/>
      </c>
      <c r="N33" s="7" t="str">
        <f>""</f>
        <v/>
      </c>
      <c r="O33" s="7" t="str">
        <f>""</f>
        <v/>
      </c>
      <c r="P33" s="7" t="str">
        <f>""</f>
        <v/>
      </c>
      <c r="Q33" s="7" t="str">
        <f>""</f>
        <v/>
      </c>
      <c r="R33" s="7" t="str">
        <f>""</f>
        <v/>
      </c>
      <c r="S33" s="7" t="str">
        <f>""</f>
        <v/>
      </c>
      <c r="T33" s="7" t="str">
        <f>""</f>
        <v/>
      </c>
      <c r="U33" s="7" t="str">
        <f t="shared" si="7"/>
        <v/>
      </c>
      <c r="V33" s="7" t="str">
        <f t="shared" si="7"/>
        <v/>
      </c>
      <c r="W33" s="7" t="str">
        <f>""</f>
        <v/>
      </c>
      <c r="X33" s="7" t="str">
        <f t="shared" si="2"/>
        <v/>
      </c>
      <c r="Y33" s="7" t="str">
        <f>""</f>
        <v/>
      </c>
      <c r="Z33" s="7" t="str">
        <f>""</f>
        <v/>
      </c>
      <c r="AA33" s="7" t="str">
        <f>""</f>
        <v/>
      </c>
      <c r="AB33" s="7" t="str">
        <f>""</f>
        <v/>
      </c>
      <c r="AC33" s="7" t="str">
        <f>IF($A33="","",更新者名簿!I39&amp;"")</f>
        <v/>
      </c>
      <c r="AD33" s="7" t="str">
        <f>IF($A33="","",更新者名簿!AH39&amp;"")</f>
        <v/>
      </c>
      <c r="AE33" s="7" t="str">
        <f>IF($A33="","",更新者名簿!B39&amp;"")</f>
        <v/>
      </c>
      <c r="AF33" s="8" t="str">
        <f>IF($A33="","",更新者名簿!X39)</f>
        <v/>
      </c>
      <c r="AG33" s="7" t="str">
        <f>IF($A33="","",更新者名簿!T39)</f>
        <v/>
      </c>
      <c r="AH33" s="7" t="str">
        <f>IF($A33="","",更新者名簿!U39&amp;"")</f>
        <v/>
      </c>
      <c r="AI33" s="7" t="str">
        <f>IF($A33="","",更新者名簿!AR39&amp;"")</f>
        <v/>
      </c>
      <c r="AJ33" s="7" t="str">
        <f>IF($A33="","",申込責任者!$N$39&amp;"")</f>
        <v/>
      </c>
      <c r="AK33" s="7" t="str">
        <f>IF($A33="","",申込責任者!$N$40&amp;"")</f>
        <v/>
      </c>
      <c r="AL33" s="7" t="str">
        <f>IF($A33="","",申込責任者!$N$42&amp;"")</f>
        <v/>
      </c>
      <c r="AM33" s="7" t="str">
        <f>IF($A33="","",申込責任者!$N$41)</f>
        <v/>
      </c>
      <c r="AN33" s="7" t="str">
        <f>IF($A33="","",申込責任者!$N$43&amp;"")</f>
        <v/>
      </c>
      <c r="AO33" s="7" t="str">
        <f>IF($A33="","",申込責任者!$N$44&amp;"")</f>
        <v/>
      </c>
      <c r="AP33" s="7" t="str">
        <f>IF($A33="","",申込責任者!$N$45&amp;"")</f>
        <v/>
      </c>
      <c r="AQ33" s="7" t="str">
        <f>IF($A33="","",申込責任者!$N$46&amp;"")</f>
        <v/>
      </c>
      <c r="AR33" s="7" t="str">
        <f>IF($A33="","",申込責任者!$N$47&amp;"")</f>
        <v/>
      </c>
      <c r="AS33" s="7" t="str">
        <f>IF($A33="","",申込責任者!$N$48&amp;"")</f>
        <v/>
      </c>
      <c r="AT33" s="7" t="str">
        <f>IF($A33="","",申込責任者!$N$49&amp;"")</f>
        <v/>
      </c>
      <c r="AU33" s="7" t="str">
        <f>IF($A33="","",申込責任者!$N$50&amp;"")</f>
        <v/>
      </c>
      <c r="AV33" s="7" t="str">
        <f>IF($A33="","",申込責任者!$N$51&amp;"")</f>
        <v/>
      </c>
      <c r="AW33" s="6" t="str">
        <f>IF($A33="","",申込責任者!$N$27&amp;"")</f>
        <v/>
      </c>
      <c r="AX33" s="7" t="str">
        <f>IF($A33="","",申込責任者!$N$20&amp;"")</f>
        <v/>
      </c>
      <c r="AY33" s="6" t="str">
        <f>IF($A33="","",更新者名簿!AT39)</f>
        <v/>
      </c>
      <c r="AZ33" s="6" t="str">
        <f>IF($A33="","",申込責任者!$N$33&amp;"")</f>
        <v/>
      </c>
      <c r="BA33" s="6" t="str">
        <f t="shared" si="3"/>
        <v/>
      </c>
      <c r="BB33" s="6" t="str">
        <f t="shared" si="4"/>
        <v/>
      </c>
      <c r="BC33" s="6" t="str">
        <f>""</f>
        <v/>
      </c>
      <c r="BD33" s="6" t="str">
        <f>""</f>
        <v/>
      </c>
      <c r="BE33" s="6" t="str">
        <f t="shared" si="5"/>
        <v/>
      </c>
      <c r="BF33" s="6" t="str">
        <f t="shared" si="6"/>
        <v/>
      </c>
      <c r="BG33" s="7" t="str">
        <f>IF($A33="","",更新者名簿!AJ39&amp;"")</f>
        <v/>
      </c>
      <c r="BH33" s="7" t="str">
        <f>IF($A33="","",更新者名簿!AK39&amp;"")</f>
        <v/>
      </c>
      <c r="BI33" s="7" t="str">
        <f>IF($A33="","",更新者名簿!AL39&amp;"")</f>
        <v/>
      </c>
      <c r="BJ33" s="6" t="str">
        <f>IF(G33="","",申込責任者!$N$11)</f>
        <v/>
      </c>
      <c r="BK33" s="6" t="str">
        <f>IF(G33="","",申込責任者!$N$18)</f>
        <v/>
      </c>
    </row>
    <row r="34" spans="1:63">
      <c r="A34" s="6" t="str">
        <f>IF(更新者名簿!C40="","",更新者名簿!A40)</f>
        <v/>
      </c>
      <c r="B34" s="7" t="str">
        <f>IF($A34="","",更新者名簿!S40)</f>
        <v/>
      </c>
      <c r="C34" s="7" t="str">
        <f t="shared" ref="C34:C65" si="8">IF($A34="","","更新")</f>
        <v/>
      </c>
      <c r="D34" s="7" t="str">
        <f>IF($A34="","",更新者名簿!Z40&amp;"")</f>
        <v/>
      </c>
      <c r="E34" s="7" t="str">
        <f>IF($A34="","",更新者名簿!Y40&amp;"")</f>
        <v/>
      </c>
      <c r="F34" s="7" t="str">
        <f>IF($A34="","",TEXT(SUBSTITUTE(更新者名簿!J40,".","/"),"yyyy/mm/dd"))</f>
        <v/>
      </c>
      <c r="G34" s="7" t="str">
        <f>IF($A34="","",TRIM(更新者名簿!C40)&amp;"")</f>
        <v/>
      </c>
      <c r="H34" s="7" t="str">
        <f>IF($A34="","",TRIM(更新者名簿!D40)&amp;"")</f>
        <v/>
      </c>
      <c r="I34" s="7" t="str">
        <f>IF($A34="","",DBCS(TRIM(PHONETIC(更新者名簿!E40)))&amp;"")</f>
        <v/>
      </c>
      <c r="J34" s="7" t="str">
        <f>IF($A34="","",DBCS(TRIM(PHONETIC(更新者名簿!F40)))&amp;"")</f>
        <v/>
      </c>
      <c r="K34" s="7" t="str">
        <f>IF($A34="","",PROPER(更新者名簿!G40)&amp;"")</f>
        <v/>
      </c>
      <c r="L34" s="7" t="str">
        <f>IF($G34="","",PROPER(更新者名簿!H40)&amp;"")</f>
        <v/>
      </c>
      <c r="M34" s="7" t="str">
        <f>""</f>
        <v/>
      </c>
      <c r="N34" s="7" t="str">
        <f>""</f>
        <v/>
      </c>
      <c r="O34" s="7" t="str">
        <f>""</f>
        <v/>
      </c>
      <c r="P34" s="7" t="str">
        <f>""</f>
        <v/>
      </c>
      <c r="Q34" s="7" t="str">
        <f>""</f>
        <v/>
      </c>
      <c r="R34" s="7" t="str">
        <f>""</f>
        <v/>
      </c>
      <c r="S34" s="7" t="str">
        <f>""</f>
        <v/>
      </c>
      <c r="T34" s="7" t="str">
        <f>""</f>
        <v/>
      </c>
      <c r="U34" s="7" t="str">
        <f t="shared" si="7"/>
        <v/>
      </c>
      <c r="V34" s="7" t="str">
        <f t="shared" si="7"/>
        <v/>
      </c>
      <c r="W34" s="7" t="str">
        <f>""</f>
        <v/>
      </c>
      <c r="X34" s="7" t="str">
        <f t="shared" ref="X34:X65" si="9">IF($A34="","","1")</f>
        <v/>
      </c>
      <c r="Y34" s="7" t="str">
        <f>""</f>
        <v/>
      </c>
      <c r="Z34" s="7" t="str">
        <f>""</f>
        <v/>
      </c>
      <c r="AA34" s="7" t="str">
        <f>""</f>
        <v/>
      </c>
      <c r="AB34" s="7" t="str">
        <f>""</f>
        <v/>
      </c>
      <c r="AC34" s="7" t="str">
        <f>IF($A34="","",更新者名簿!I40&amp;"")</f>
        <v/>
      </c>
      <c r="AD34" s="7" t="str">
        <f>IF($A34="","",更新者名簿!AH40&amp;"")</f>
        <v/>
      </c>
      <c r="AE34" s="7" t="str">
        <f>IF($A34="","",更新者名簿!B40&amp;"")</f>
        <v/>
      </c>
      <c r="AF34" s="8" t="str">
        <f>IF($A34="","",更新者名簿!X40)</f>
        <v/>
      </c>
      <c r="AG34" s="7" t="str">
        <f>IF($A34="","",更新者名簿!T40)</f>
        <v/>
      </c>
      <c r="AH34" s="7" t="str">
        <f>IF($A34="","",更新者名簿!U40&amp;"")</f>
        <v/>
      </c>
      <c r="AI34" s="7" t="str">
        <f>IF($A34="","",更新者名簿!AR40&amp;"")</f>
        <v/>
      </c>
      <c r="AJ34" s="7" t="str">
        <f>IF($A34="","",申込責任者!$N$39&amp;"")</f>
        <v/>
      </c>
      <c r="AK34" s="7" t="str">
        <f>IF($A34="","",申込責任者!$N$40&amp;"")</f>
        <v/>
      </c>
      <c r="AL34" s="7" t="str">
        <f>IF($A34="","",申込責任者!$N$42&amp;"")</f>
        <v/>
      </c>
      <c r="AM34" s="7" t="str">
        <f>IF($A34="","",申込責任者!$N$41)</f>
        <v/>
      </c>
      <c r="AN34" s="7" t="str">
        <f>IF($A34="","",申込責任者!$N$43&amp;"")</f>
        <v/>
      </c>
      <c r="AO34" s="7" t="str">
        <f>IF($A34="","",申込責任者!$N$44&amp;"")</f>
        <v/>
      </c>
      <c r="AP34" s="7" t="str">
        <f>IF($A34="","",申込責任者!$N$45&amp;"")</f>
        <v/>
      </c>
      <c r="AQ34" s="7" t="str">
        <f>IF($A34="","",申込責任者!$N$46&amp;"")</f>
        <v/>
      </c>
      <c r="AR34" s="7" t="str">
        <f>IF($A34="","",申込責任者!$N$47&amp;"")</f>
        <v/>
      </c>
      <c r="AS34" s="7" t="str">
        <f>IF($A34="","",申込責任者!$N$48&amp;"")</f>
        <v/>
      </c>
      <c r="AT34" s="7" t="str">
        <f>IF($A34="","",申込責任者!$N$49&amp;"")</f>
        <v/>
      </c>
      <c r="AU34" s="7" t="str">
        <f>IF($A34="","",申込責任者!$N$50&amp;"")</f>
        <v/>
      </c>
      <c r="AV34" s="7" t="str">
        <f>IF($A34="","",申込責任者!$N$51&amp;"")</f>
        <v/>
      </c>
      <c r="AW34" s="6" t="str">
        <f>IF($A34="","",申込責任者!$N$27&amp;"")</f>
        <v/>
      </c>
      <c r="AX34" s="7" t="str">
        <f>IF($A34="","",申込責任者!$N$20&amp;"")</f>
        <v/>
      </c>
      <c r="AY34" s="6" t="str">
        <f>IF($A34="","",更新者名簿!AT40)</f>
        <v/>
      </c>
      <c r="AZ34" s="6" t="str">
        <f>IF($A34="","",申込責任者!$N$33&amp;"")</f>
        <v/>
      </c>
      <c r="BA34" s="6" t="str">
        <f t="shared" ref="BA34:BA65" si="10">IF($A34="","","不要")</f>
        <v/>
      </c>
      <c r="BB34" s="6" t="str">
        <f t="shared" ref="BB34:BB65" si="11">IF($A34="","","会社")</f>
        <v/>
      </c>
      <c r="BC34" s="6" t="str">
        <f>""</f>
        <v/>
      </c>
      <c r="BD34" s="6" t="str">
        <f>""</f>
        <v/>
      </c>
      <c r="BE34" s="6" t="str">
        <f t="shared" ref="BE34:BE65" si="12">IF($A34="","","会社住所")</f>
        <v/>
      </c>
      <c r="BF34" s="6" t="str">
        <f t="shared" si="6"/>
        <v/>
      </c>
      <c r="BG34" s="7" t="str">
        <f>IF($A34="","",更新者名簿!AJ40&amp;"")</f>
        <v/>
      </c>
      <c r="BH34" s="7" t="str">
        <f>IF($A34="","",更新者名簿!AK40&amp;"")</f>
        <v/>
      </c>
      <c r="BI34" s="7" t="str">
        <f>IF($A34="","",更新者名簿!AL40&amp;"")</f>
        <v/>
      </c>
      <c r="BJ34" s="6" t="str">
        <f>IF(G34="","",申込責任者!$N$11)</f>
        <v/>
      </c>
      <c r="BK34" s="6" t="str">
        <f>IF(G34="","",申込責任者!$N$18)</f>
        <v/>
      </c>
    </row>
    <row r="35" spans="1:63">
      <c r="A35" s="6" t="str">
        <f>IF(更新者名簿!C41="","",更新者名簿!A41)</f>
        <v/>
      </c>
      <c r="B35" s="7" t="str">
        <f>IF($A35="","",更新者名簿!S41)</f>
        <v/>
      </c>
      <c r="C35" s="7" t="str">
        <f t="shared" si="8"/>
        <v/>
      </c>
      <c r="D35" s="7" t="str">
        <f>IF($A35="","",更新者名簿!Z41&amp;"")</f>
        <v/>
      </c>
      <c r="E35" s="7" t="str">
        <f>IF($A35="","",更新者名簿!Y41&amp;"")</f>
        <v/>
      </c>
      <c r="F35" s="7" t="str">
        <f>IF($A35="","",TEXT(SUBSTITUTE(更新者名簿!J41,".","/"),"yyyy/mm/dd"))</f>
        <v/>
      </c>
      <c r="G35" s="7" t="str">
        <f>IF($A35="","",TRIM(更新者名簿!C41)&amp;"")</f>
        <v/>
      </c>
      <c r="H35" s="7" t="str">
        <f>IF($A35="","",TRIM(更新者名簿!D41)&amp;"")</f>
        <v/>
      </c>
      <c r="I35" s="7" t="str">
        <f>IF($A35="","",DBCS(TRIM(PHONETIC(更新者名簿!E41)))&amp;"")</f>
        <v/>
      </c>
      <c r="J35" s="7" t="str">
        <f>IF($A35="","",DBCS(TRIM(PHONETIC(更新者名簿!F41)))&amp;"")</f>
        <v/>
      </c>
      <c r="K35" s="7" t="str">
        <f>IF($A35="","",PROPER(更新者名簿!G41)&amp;"")</f>
        <v/>
      </c>
      <c r="L35" s="7" t="str">
        <f>IF($G35="","",PROPER(更新者名簿!H41)&amp;"")</f>
        <v/>
      </c>
      <c r="M35" s="7" t="str">
        <f>""</f>
        <v/>
      </c>
      <c r="N35" s="7" t="str">
        <f>""</f>
        <v/>
      </c>
      <c r="O35" s="7" t="str">
        <f>""</f>
        <v/>
      </c>
      <c r="P35" s="7" t="str">
        <f>""</f>
        <v/>
      </c>
      <c r="Q35" s="7" t="str">
        <f>""</f>
        <v/>
      </c>
      <c r="R35" s="7" t="str">
        <f>""</f>
        <v/>
      </c>
      <c r="S35" s="7" t="str">
        <f>""</f>
        <v/>
      </c>
      <c r="T35" s="7" t="str">
        <f>""</f>
        <v/>
      </c>
      <c r="U35" s="7" t="str">
        <f t="shared" si="7"/>
        <v/>
      </c>
      <c r="V35" s="7" t="str">
        <f t="shared" si="7"/>
        <v/>
      </c>
      <c r="W35" s="7" t="str">
        <f>""</f>
        <v/>
      </c>
      <c r="X35" s="7" t="str">
        <f t="shared" si="9"/>
        <v/>
      </c>
      <c r="Y35" s="7" t="str">
        <f>""</f>
        <v/>
      </c>
      <c r="Z35" s="7" t="str">
        <f>""</f>
        <v/>
      </c>
      <c r="AA35" s="7" t="str">
        <f>""</f>
        <v/>
      </c>
      <c r="AB35" s="7" t="str">
        <f>""</f>
        <v/>
      </c>
      <c r="AC35" s="7" t="str">
        <f>IF($A35="","",更新者名簿!I41&amp;"")</f>
        <v/>
      </c>
      <c r="AD35" s="7" t="str">
        <f>IF($A35="","",更新者名簿!AH41&amp;"")</f>
        <v/>
      </c>
      <c r="AE35" s="7" t="str">
        <f>IF($A35="","",更新者名簿!B41&amp;"")</f>
        <v/>
      </c>
      <c r="AF35" s="8" t="str">
        <f>IF($A35="","",更新者名簿!X41)</f>
        <v/>
      </c>
      <c r="AG35" s="7" t="str">
        <f>IF($A35="","",更新者名簿!T41)</f>
        <v/>
      </c>
      <c r="AH35" s="7" t="str">
        <f>IF($A35="","",更新者名簿!U41&amp;"")</f>
        <v/>
      </c>
      <c r="AI35" s="7" t="str">
        <f>IF($A35="","",更新者名簿!AR41&amp;"")</f>
        <v/>
      </c>
      <c r="AJ35" s="7" t="str">
        <f>IF($A35="","",申込責任者!$N$39&amp;"")</f>
        <v/>
      </c>
      <c r="AK35" s="7" t="str">
        <f>IF($A35="","",申込責任者!$N$40&amp;"")</f>
        <v/>
      </c>
      <c r="AL35" s="7" t="str">
        <f>IF($A35="","",申込責任者!$N$42&amp;"")</f>
        <v/>
      </c>
      <c r="AM35" s="7" t="str">
        <f>IF($A35="","",申込責任者!$N$41)</f>
        <v/>
      </c>
      <c r="AN35" s="7" t="str">
        <f>IF($A35="","",申込責任者!$N$43&amp;"")</f>
        <v/>
      </c>
      <c r="AO35" s="7" t="str">
        <f>IF($A35="","",申込責任者!$N$44&amp;"")</f>
        <v/>
      </c>
      <c r="AP35" s="7" t="str">
        <f>IF($A35="","",申込責任者!$N$45&amp;"")</f>
        <v/>
      </c>
      <c r="AQ35" s="7" t="str">
        <f>IF($A35="","",申込責任者!$N$46&amp;"")</f>
        <v/>
      </c>
      <c r="AR35" s="7" t="str">
        <f>IF($A35="","",申込責任者!$N$47&amp;"")</f>
        <v/>
      </c>
      <c r="AS35" s="7" t="str">
        <f>IF($A35="","",申込責任者!$N$48&amp;"")</f>
        <v/>
      </c>
      <c r="AT35" s="7" t="str">
        <f>IF($A35="","",申込責任者!$N$49&amp;"")</f>
        <v/>
      </c>
      <c r="AU35" s="7" t="str">
        <f>IF($A35="","",申込責任者!$N$50&amp;"")</f>
        <v/>
      </c>
      <c r="AV35" s="7" t="str">
        <f>IF($A35="","",申込責任者!$N$51&amp;"")</f>
        <v/>
      </c>
      <c r="AW35" s="6" t="str">
        <f>IF($A35="","",申込責任者!$N$27&amp;"")</f>
        <v/>
      </c>
      <c r="AX35" s="7" t="str">
        <f>IF($A35="","",申込責任者!$N$20&amp;"")</f>
        <v/>
      </c>
      <c r="AY35" s="6" t="str">
        <f>IF($A35="","",更新者名簿!AT41)</f>
        <v/>
      </c>
      <c r="AZ35" s="6" t="str">
        <f>IF($A35="","",申込責任者!$N$33&amp;"")</f>
        <v/>
      </c>
      <c r="BA35" s="6" t="str">
        <f t="shared" si="10"/>
        <v/>
      </c>
      <c r="BB35" s="6" t="str">
        <f t="shared" si="11"/>
        <v/>
      </c>
      <c r="BC35" s="6" t="str">
        <f>""</f>
        <v/>
      </c>
      <c r="BD35" s="6" t="str">
        <f>""</f>
        <v/>
      </c>
      <c r="BE35" s="6" t="str">
        <f t="shared" si="12"/>
        <v/>
      </c>
      <c r="BF35" s="6" t="str">
        <f t="shared" si="6"/>
        <v/>
      </c>
      <c r="BG35" s="7" t="str">
        <f>IF($A35="","",更新者名簿!AJ41&amp;"")</f>
        <v/>
      </c>
      <c r="BH35" s="7" t="str">
        <f>IF($A35="","",更新者名簿!AK41&amp;"")</f>
        <v/>
      </c>
      <c r="BI35" s="7" t="str">
        <f>IF($A35="","",更新者名簿!AL41&amp;"")</f>
        <v/>
      </c>
      <c r="BJ35" s="6" t="str">
        <f>IF(G35="","",申込責任者!$N$11)</f>
        <v/>
      </c>
      <c r="BK35" s="6" t="str">
        <f>IF(G35="","",申込責任者!$N$18)</f>
        <v/>
      </c>
    </row>
    <row r="36" spans="1:63">
      <c r="A36" s="6" t="str">
        <f>IF(更新者名簿!C42="","",更新者名簿!A42)</f>
        <v/>
      </c>
      <c r="B36" s="7" t="str">
        <f>IF($A36="","",更新者名簿!S42)</f>
        <v/>
      </c>
      <c r="C36" s="7" t="str">
        <f t="shared" si="8"/>
        <v/>
      </c>
      <c r="D36" s="7" t="str">
        <f>IF($A36="","",更新者名簿!Z42&amp;"")</f>
        <v/>
      </c>
      <c r="E36" s="7" t="str">
        <f>IF($A36="","",更新者名簿!Y42&amp;"")</f>
        <v/>
      </c>
      <c r="F36" s="7" t="str">
        <f>IF($A36="","",TEXT(SUBSTITUTE(更新者名簿!J42,".","/"),"yyyy/mm/dd"))</f>
        <v/>
      </c>
      <c r="G36" s="7" t="str">
        <f>IF($A36="","",TRIM(更新者名簿!C42)&amp;"")</f>
        <v/>
      </c>
      <c r="H36" s="7" t="str">
        <f>IF($A36="","",TRIM(更新者名簿!D42)&amp;"")</f>
        <v/>
      </c>
      <c r="I36" s="7" t="str">
        <f>IF($A36="","",DBCS(TRIM(PHONETIC(更新者名簿!E42)))&amp;"")</f>
        <v/>
      </c>
      <c r="J36" s="7" t="str">
        <f>IF($A36="","",DBCS(TRIM(PHONETIC(更新者名簿!F42)))&amp;"")</f>
        <v/>
      </c>
      <c r="K36" s="7" t="str">
        <f>IF($A36="","",PROPER(更新者名簿!G42)&amp;"")</f>
        <v/>
      </c>
      <c r="L36" s="7" t="str">
        <f>IF($G36="","",PROPER(更新者名簿!H42)&amp;"")</f>
        <v/>
      </c>
      <c r="M36" s="7" t="str">
        <f>""</f>
        <v/>
      </c>
      <c r="N36" s="7" t="str">
        <f>""</f>
        <v/>
      </c>
      <c r="O36" s="7" t="str">
        <f>""</f>
        <v/>
      </c>
      <c r="P36" s="7" t="str">
        <f>""</f>
        <v/>
      </c>
      <c r="Q36" s="7" t="str">
        <f>""</f>
        <v/>
      </c>
      <c r="R36" s="7" t="str">
        <f>""</f>
        <v/>
      </c>
      <c r="S36" s="7" t="str">
        <f>""</f>
        <v/>
      </c>
      <c r="T36" s="7" t="str">
        <f>""</f>
        <v/>
      </c>
      <c r="U36" s="7" t="str">
        <f t="shared" si="7"/>
        <v/>
      </c>
      <c r="V36" s="7" t="str">
        <f t="shared" si="7"/>
        <v/>
      </c>
      <c r="W36" s="7" t="str">
        <f>""</f>
        <v/>
      </c>
      <c r="X36" s="7" t="str">
        <f t="shared" si="9"/>
        <v/>
      </c>
      <c r="Y36" s="7" t="str">
        <f>""</f>
        <v/>
      </c>
      <c r="Z36" s="7" t="str">
        <f>""</f>
        <v/>
      </c>
      <c r="AA36" s="7" t="str">
        <f>""</f>
        <v/>
      </c>
      <c r="AB36" s="7" t="str">
        <f>""</f>
        <v/>
      </c>
      <c r="AC36" s="7" t="str">
        <f>IF($A36="","",更新者名簿!I42&amp;"")</f>
        <v/>
      </c>
      <c r="AD36" s="7" t="str">
        <f>IF($A36="","",更新者名簿!AH42&amp;"")</f>
        <v/>
      </c>
      <c r="AE36" s="7" t="str">
        <f>IF($A36="","",更新者名簿!B42&amp;"")</f>
        <v/>
      </c>
      <c r="AF36" s="8" t="str">
        <f>IF($A36="","",更新者名簿!X42)</f>
        <v/>
      </c>
      <c r="AG36" s="7" t="str">
        <f>IF($A36="","",更新者名簿!T42)</f>
        <v/>
      </c>
      <c r="AH36" s="7" t="str">
        <f>IF($A36="","",更新者名簿!U42&amp;"")</f>
        <v/>
      </c>
      <c r="AI36" s="7" t="str">
        <f>IF($A36="","",更新者名簿!AR42&amp;"")</f>
        <v/>
      </c>
      <c r="AJ36" s="7" t="str">
        <f>IF($A36="","",申込責任者!$N$39&amp;"")</f>
        <v/>
      </c>
      <c r="AK36" s="7" t="str">
        <f>IF($A36="","",申込責任者!$N$40&amp;"")</f>
        <v/>
      </c>
      <c r="AL36" s="7" t="str">
        <f>IF($A36="","",申込責任者!$N$42&amp;"")</f>
        <v/>
      </c>
      <c r="AM36" s="7" t="str">
        <f>IF($A36="","",申込責任者!$N$41)</f>
        <v/>
      </c>
      <c r="AN36" s="7" t="str">
        <f>IF($A36="","",申込責任者!$N$43&amp;"")</f>
        <v/>
      </c>
      <c r="AO36" s="7" t="str">
        <f>IF($A36="","",申込責任者!$N$44&amp;"")</f>
        <v/>
      </c>
      <c r="AP36" s="7" t="str">
        <f>IF($A36="","",申込責任者!$N$45&amp;"")</f>
        <v/>
      </c>
      <c r="AQ36" s="7" t="str">
        <f>IF($A36="","",申込責任者!$N$46&amp;"")</f>
        <v/>
      </c>
      <c r="AR36" s="7" t="str">
        <f>IF($A36="","",申込責任者!$N$47&amp;"")</f>
        <v/>
      </c>
      <c r="AS36" s="7" t="str">
        <f>IF($A36="","",申込責任者!$N$48&amp;"")</f>
        <v/>
      </c>
      <c r="AT36" s="7" t="str">
        <f>IF($A36="","",申込責任者!$N$49&amp;"")</f>
        <v/>
      </c>
      <c r="AU36" s="7" t="str">
        <f>IF($A36="","",申込責任者!$N$50&amp;"")</f>
        <v/>
      </c>
      <c r="AV36" s="7" t="str">
        <f>IF($A36="","",申込責任者!$N$51&amp;"")</f>
        <v/>
      </c>
      <c r="AW36" s="6" t="str">
        <f>IF($A36="","",申込責任者!$N$27&amp;"")</f>
        <v/>
      </c>
      <c r="AX36" s="7" t="str">
        <f>IF($A36="","",申込責任者!$N$20&amp;"")</f>
        <v/>
      </c>
      <c r="AY36" s="6" t="str">
        <f>IF($A36="","",更新者名簿!AT42)</f>
        <v/>
      </c>
      <c r="AZ36" s="6" t="str">
        <f>IF($A36="","",申込責任者!$N$33&amp;"")</f>
        <v/>
      </c>
      <c r="BA36" s="6" t="str">
        <f t="shared" si="10"/>
        <v/>
      </c>
      <c r="BB36" s="6" t="str">
        <f t="shared" si="11"/>
        <v/>
      </c>
      <c r="BC36" s="6" t="str">
        <f>""</f>
        <v/>
      </c>
      <c r="BD36" s="6" t="str">
        <f>""</f>
        <v/>
      </c>
      <c r="BE36" s="6" t="str">
        <f t="shared" si="12"/>
        <v/>
      </c>
      <c r="BF36" s="6" t="str">
        <f t="shared" si="6"/>
        <v/>
      </c>
      <c r="BG36" s="7" t="str">
        <f>IF($A36="","",更新者名簿!AJ42&amp;"")</f>
        <v/>
      </c>
      <c r="BH36" s="7" t="str">
        <f>IF($A36="","",更新者名簿!AK42&amp;"")</f>
        <v/>
      </c>
      <c r="BI36" s="7" t="str">
        <f>IF($A36="","",更新者名簿!AL42&amp;"")</f>
        <v/>
      </c>
      <c r="BJ36" s="6" t="str">
        <f>IF(G36="","",申込責任者!$N$11)</f>
        <v/>
      </c>
      <c r="BK36" s="6" t="str">
        <f>IF(G36="","",申込責任者!$N$18)</f>
        <v/>
      </c>
    </row>
    <row r="37" spans="1:63">
      <c r="A37" s="6" t="str">
        <f>IF(更新者名簿!C43="","",更新者名簿!A43)</f>
        <v/>
      </c>
      <c r="B37" s="7" t="str">
        <f>IF($A37="","",更新者名簿!S43)</f>
        <v/>
      </c>
      <c r="C37" s="7" t="str">
        <f t="shared" si="8"/>
        <v/>
      </c>
      <c r="D37" s="7" t="str">
        <f>IF($A37="","",更新者名簿!Z43&amp;"")</f>
        <v/>
      </c>
      <c r="E37" s="7" t="str">
        <f>IF($A37="","",更新者名簿!Y43&amp;"")</f>
        <v/>
      </c>
      <c r="F37" s="7" t="str">
        <f>IF($A37="","",TEXT(SUBSTITUTE(更新者名簿!J43,".","/"),"yyyy/mm/dd"))</f>
        <v/>
      </c>
      <c r="G37" s="7" t="str">
        <f>IF($A37="","",TRIM(更新者名簿!C43)&amp;"")</f>
        <v/>
      </c>
      <c r="H37" s="7" t="str">
        <f>IF($A37="","",TRIM(更新者名簿!D43)&amp;"")</f>
        <v/>
      </c>
      <c r="I37" s="7" t="str">
        <f>IF($A37="","",DBCS(TRIM(PHONETIC(更新者名簿!E43)))&amp;"")</f>
        <v/>
      </c>
      <c r="J37" s="7" t="str">
        <f>IF($A37="","",DBCS(TRIM(PHONETIC(更新者名簿!F43)))&amp;"")</f>
        <v/>
      </c>
      <c r="K37" s="7" t="str">
        <f>IF($A37="","",PROPER(更新者名簿!G43)&amp;"")</f>
        <v/>
      </c>
      <c r="L37" s="7" t="str">
        <f>IF($G37="","",PROPER(更新者名簿!H43)&amp;"")</f>
        <v/>
      </c>
      <c r="M37" s="7" t="str">
        <f>""</f>
        <v/>
      </c>
      <c r="N37" s="7" t="str">
        <f>""</f>
        <v/>
      </c>
      <c r="O37" s="7" t="str">
        <f>""</f>
        <v/>
      </c>
      <c r="P37" s="7" t="str">
        <f>""</f>
        <v/>
      </c>
      <c r="Q37" s="7" t="str">
        <f>""</f>
        <v/>
      </c>
      <c r="R37" s="7" t="str">
        <f>""</f>
        <v/>
      </c>
      <c r="S37" s="7" t="str">
        <f>""</f>
        <v/>
      </c>
      <c r="T37" s="7" t="str">
        <f>""</f>
        <v/>
      </c>
      <c r="U37" s="7" t="str">
        <f t="shared" si="7"/>
        <v/>
      </c>
      <c r="V37" s="7" t="str">
        <f t="shared" si="7"/>
        <v/>
      </c>
      <c r="W37" s="7" t="str">
        <f>""</f>
        <v/>
      </c>
      <c r="X37" s="7" t="str">
        <f t="shared" si="9"/>
        <v/>
      </c>
      <c r="Y37" s="7" t="str">
        <f>""</f>
        <v/>
      </c>
      <c r="Z37" s="7" t="str">
        <f>""</f>
        <v/>
      </c>
      <c r="AA37" s="7" t="str">
        <f>""</f>
        <v/>
      </c>
      <c r="AB37" s="7" t="str">
        <f>""</f>
        <v/>
      </c>
      <c r="AC37" s="7" t="str">
        <f>IF($A37="","",更新者名簿!I43&amp;"")</f>
        <v/>
      </c>
      <c r="AD37" s="7" t="str">
        <f>IF($A37="","",更新者名簿!AH43&amp;"")</f>
        <v/>
      </c>
      <c r="AE37" s="7" t="str">
        <f>IF($A37="","",更新者名簿!B43&amp;"")</f>
        <v/>
      </c>
      <c r="AF37" s="8" t="str">
        <f>IF($A37="","",更新者名簿!X43)</f>
        <v/>
      </c>
      <c r="AG37" s="7" t="str">
        <f>IF($A37="","",更新者名簿!T43)</f>
        <v/>
      </c>
      <c r="AH37" s="7" t="str">
        <f>IF($A37="","",更新者名簿!U43&amp;"")</f>
        <v/>
      </c>
      <c r="AI37" s="7" t="str">
        <f>IF($A37="","",更新者名簿!AR43&amp;"")</f>
        <v/>
      </c>
      <c r="AJ37" s="7" t="str">
        <f>IF($A37="","",申込責任者!$N$39&amp;"")</f>
        <v/>
      </c>
      <c r="AK37" s="7" t="str">
        <f>IF($A37="","",申込責任者!$N$40&amp;"")</f>
        <v/>
      </c>
      <c r="AL37" s="7" t="str">
        <f>IF($A37="","",申込責任者!$N$42&amp;"")</f>
        <v/>
      </c>
      <c r="AM37" s="7" t="str">
        <f>IF($A37="","",申込責任者!$N$41)</f>
        <v/>
      </c>
      <c r="AN37" s="7" t="str">
        <f>IF($A37="","",申込責任者!$N$43&amp;"")</f>
        <v/>
      </c>
      <c r="AO37" s="7" t="str">
        <f>IF($A37="","",申込責任者!$N$44&amp;"")</f>
        <v/>
      </c>
      <c r="AP37" s="7" t="str">
        <f>IF($A37="","",申込責任者!$N$45&amp;"")</f>
        <v/>
      </c>
      <c r="AQ37" s="7" t="str">
        <f>IF($A37="","",申込責任者!$N$46&amp;"")</f>
        <v/>
      </c>
      <c r="AR37" s="7" t="str">
        <f>IF($A37="","",申込責任者!$N$47&amp;"")</f>
        <v/>
      </c>
      <c r="AS37" s="7" t="str">
        <f>IF($A37="","",申込責任者!$N$48&amp;"")</f>
        <v/>
      </c>
      <c r="AT37" s="7" t="str">
        <f>IF($A37="","",申込責任者!$N$49&amp;"")</f>
        <v/>
      </c>
      <c r="AU37" s="7" t="str">
        <f>IF($A37="","",申込責任者!$N$50&amp;"")</f>
        <v/>
      </c>
      <c r="AV37" s="7" t="str">
        <f>IF($A37="","",申込責任者!$N$51&amp;"")</f>
        <v/>
      </c>
      <c r="AW37" s="6" t="str">
        <f>IF($A37="","",申込責任者!$N$27&amp;"")</f>
        <v/>
      </c>
      <c r="AX37" s="7" t="str">
        <f>IF($A37="","",申込責任者!$N$20&amp;"")</f>
        <v/>
      </c>
      <c r="AY37" s="6" t="str">
        <f>IF($A37="","",更新者名簿!AT43)</f>
        <v/>
      </c>
      <c r="AZ37" s="6" t="str">
        <f>IF($A37="","",申込責任者!$N$33&amp;"")</f>
        <v/>
      </c>
      <c r="BA37" s="6" t="str">
        <f t="shared" si="10"/>
        <v/>
      </c>
      <c r="BB37" s="6" t="str">
        <f t="shared" si="11"/>
        <v/>
      </c>
      <c r="BC37" s="6" t="str">
        <f>""</f>
        <v/>
      </c>
      <c r="BD37" s="6" t="str">
        <f>""</f>
        <v/>
      </c>
      <c r="BE37" s="6" t="str">
        <f t="shared" si="12"/>
        <v/>
      </c>
      <c r="BF37" s="6" t="str">
        <f t="shared" si="6"/>
        <v/>
      </c>
      <c r="BG37" s="7" t="str">
        <f>IF($A37="","",更新者名簿!AJ43&amp;"")</f>
        <v/>
      </c>
      <c r="BH37" s="7" t="str">
        <f>IF($A37="","",更新者名簿!AK43&amp;"")</f>
        <v/>
      </c>
      <c r="BI37" s="7" t="str">
        <f>IF($A37="","",更新者名簿!AL43&amp;"")</f>
        <v/>
      </c>
      <c r="BJ37" s="6" t="str">
        <f>IF(G37="","",申込責任者!$N$11)</f>
        <v/>
      </c>
      <c r="BK37" s="6" t="str">
        <f>IF(G37="","",申込責任者!$N$18)</f>
        <v/>
      </c>
    </row>
    <row r="38" spans="1:63">
      <c r="A38" s="6" t="str">
        <f>IF(更新者名簿!C44="","",更新者名簿!A44)</f>
        <v/>
      </c>
      <c r="B38" s="7" t="str">
        <f>IF($A38="","",更新者名簿!S44)</f>
        <v/>
      </c>
      <c r="C38" s="7" t="str">
        <f t="shared" si="8"/>
        <v/>
      </c>
      <c r="D38" s="7" t="str">
        <f>IF($A38="","",更新者名簿!Z44&amp;"")</f>
        <v/>
      </c>
      <c r="E38" s="7" t="str">
        <f>IF($A38="","",更新者名簿!Y44&amp;"")</f>
        <v/>
      </c>
      <c r="F38" s="7" t="str">
        <f>IF($A38="","",TEXT(SUBSTITUTE(更新者名簿!J44,".","/"),"yyyy/mm/dd"))</f>
        <v/>
      </c>
      <c r="G38" s="7" t="str">
        <f>IF($A38="","",TRIM(更新者名簿!C44)&amp;"")</f>
        <v/>
      </c>
      <c r="H38" s="7" t="str">
        <f>IF($A38="","",TRIM(更新者名簿!D44)&amp;"")</f>
        <v/>
      </c>
      <c r="I38" s="7" t="str">
        <f>IF($A38="","",DBCS(TRIM(PHONETIC(更新者名簿!E44)))&amp;"")</f>
        <v/>
      </c>
      <c r="J38" s="7" t="str">
        <f>IF($A38="","",DBCS(TRIM(PHONETIC(更新者名簿!F44)))&amp;"")</f>
        <v/>
      </c>
      <c r="K38" s="7" t="str">
        <f>IF($A38="","",PROPER(更新者名簿!G44)&amp;"")</f>
        <v/>
      </c>
      <c r="L38" s="7" t="str">
        <f>IF($G38="","",PROPER(更新者名簿!H44)&amp;"")</f>
        <v/>
      </c>
      <c r="M38" s="7" t="str">
        <f>""</f>
        <v/>
      </c>
      <c r="N38" s="7" t="str">
        <f>""</f>
        <v/>
      </c>
      <c r="O38" s="7" t="str">
        <f>""</f>
        <v/>
      </c>
      <c r="P38" s="7" t="str">
        <f>""</f>
        <v/>
      </c>
      <c r="Q38" s="7" t="str">
        <f>""</f>
        <v/>
      </c>
      <c r="R38" s="7" t="str">
        <f>""</f>
        <v/>
      </c>
      <c r="S38" s="7" t="str">
        <f>""</f>
        <v/>
      </c>
      <c r="T38" s="7" t="str">
        <f>""</f>
        <v/>
      </c>
      <c r="U38" s="7" t="str">
        <f t="shared" si="7"/>
        <v/>
      </c>
      <c r="V38" s="7" t="str">
        <f t="shared" si="7"/>
        <v/>
      </c>
      <c r="W38" s="7" t="str">
        <f>""</f>
        <v/>
      </c>
      <c r="X38" s="7" t="str">
        <f t="shared" si="9"/>
        <v/>
      </c>
      <c r="Y38" s="7" t="str">
        <f>""</f>
        <v/>
      </c>
      <c r="Z38" s="7" t="str">
        <f>""</f>
        <v/>
      </c>
      <c r="AA38" s="7" t="str">
        <f>""</f>
        <v/>
      </c>
      <c r="AB38" s="7" t="str">
        <f>""</f>
        <v/>
      </c>
      <c r="AC38" s="7" t="str">
        <f>IF($A38="","",更新者名簿!I44&amp;"")</f>
        <v/>
      </c>
      <c r="AD38" s="7" t="str">
        <f>IF($A38="","",更新者名簿!AH44&amp;"")</f>
        <v/>
      </c>
      <c r="AE38" s="7" t="str">
        <f>IF($A38="","",更新者名簿!B44&amp;"")</f>
        <v/>
      </c>
      <c r="AF38" s="8" t="str">
        <f>IF($A38="","",更新者名簿!X44)</f>
        <v/>
      </c>
      <c r="AG38" s="7" t="str">
        <f>IF($A38="","",更新者名簿!T44)</f>
        <v/>
      </c>
      <c r="AH38" s="7" t="str">
        <f>IF($A38="","",更新者名簿!U44&amp;"")</f>
        <v/>
      </c>
      <c r="AI38" s="7" t="str">
        <f>IF($A38="","",更新者名簿!AR44&amp;"")</f>
        <v/>
      </c>
      <c r="AJ38" s="7" t="str">
        <f>IF($A38="","",申込責任者!$N$39&amp;"")</f>
        <v/>
      </c>
      <c r="AK38" s="7" t="str">
        <f>IF($A38="","",申込責任者!$N$40&amp;"")</f>
        <v/>
      </c>
      <c r="AL38" s="7" t="str">
        <f>IF($A38="","",申込責任者!$N$42&amp;"")</f>
        <v/>
      </c>
      <c r="AM38" s="7" t="str">
        <f>IF($A38="","",申込責任者!$N$41)</f>
        <v/>
      </c>
      <c r="AN38" s="7" t="str">
        <f>IF($A38="","",申込責任者!$N$43&amp;"")</f>
        <v/>
      </c>
      <c r="AO38" s="7" t="str">
        <f>IF($A38="","",申込責任者!$N$44&amp;"")</f>
        <v/>
      </c>
      <c r="AP38" s="7" t="str">
        <f>IF($A38="","",申込責任者!$N$45&amp;"")</f>
        <v/>
      </c>
      <c r="AQ38" s="7" t="str">
        <f>IF($A38="","",申込責任者!$N$46&amp;"")</f>
        <v/>
      </c>
      <c r="AR38" s="7" t="str">
        <f>IF($A38="","",申込責任者!$N$47&amp;"")</f>
        <v/>
      </c>
      <c r="AS38" s="7" t="str">
        <f>IF($A38="","",申込責任者!$N$48&amp;"")</f>
        <v/>
      </c>
      <c r="AT38" s="7" t="str">
        <f>IF($A38="","",申込責任者!$N$49&amp;"")</f>
        <v/>
      </c>
      <c r="AU38" s="7" t="str">
        <f>IF($A38="","",申込責任者!$N$50&amp;"")</f>
        <v/>
      </c>
      <c r="AV38" s="7" t="str">
        <f>IF($A38="","",申込責任者!$N$51&amp;"")</f>
        <v/>
      </c>
      <c r="AW38" s="6" t="str">
        <f>IF($A38="","",申込責任者!$N$27&amp;"")</f>
        <v/>
      </c>
      <c r="AX38" s="7" t="str">
        <f>IF($A38="","",申込責任者!$N$20&amp;"")</f>
        <v/>
      </c>
      <c r="AY38" s="6" t="str">
        <f>IF($A38="","",更新者名簿!AT44)</f>
        <v/>
      </c>
      <c r="AZ38" s="6" t="str">
        <f>IF($A38="","",申込責任者!$N$33&amp;"")</f>
        <v/>
      </c>
      <c r="BA38" s="6" t="str">
        <f t="shared" si="10"/>
        <v/>
      </c>
      <c r="BB38" s="6" t="str">
        <f t="shared" si="11"/>
        <v/>
      </c>
      <c r="BC38" s="6" t="str">
        <f>""</f>
        <v/>
      </c>
      <c r="BD38" s="6" t="str">
        <f>""</f>
        <v/>
      </c>
      <c r="BE38" s="6" t="str">
        <f t="shared" si="12"/>
        <v/>
      </c>
      <c r="BF38" s="6" t="str">
        <f t="shared" si="6"/>
        <v/>
      </c>
      <c r="BG38" s="7" t="str">
        <f>IF($A38="","",更新者名簿!AJ44&amp;"")</f>
        <v/>
      </c>
      <c r="BH38" s="7" t="str">
        <f>IF($A38="","",更新者名簿!AK44&amp;"")</f>
        <v/>
      </c>
      <c r="BI38" s="7" t="str">
        <f>IF($A38="","",更新者名簿!AL44&amp;"")</f>
        <v/>
      </c>
      <c r="BJ38" s="6" t="str">
        <f>IF(G38="","",申込責任者!$N$11)</f>
        <v/>
      </c>
      <c r="BK38" s="6" t="str">
        <f>IF(G38="","",申込責任者!$N$18)</f>
        <v/>
      </c>
    </row>
    <row r="39" spans="1:63">
      <c r="A39" s="6" t="str">
        <f>IF(更新者名簿!C45="","",更新者名簿!A45)</f>
        <v/>
      </c>
      <c r="B39" s="7" t="str">
        <f>IF($A39="","",更新者名簿!S45)</f>
        <v/>
      </c>
      <c r="C39" s="7" t="str">
        <f t="shared" si="8"/>
        <v/>
      </c>
      <c r="D39" s="7" t="str">
        <f>IF($A39="","",更新者名簿!Z45&amp;"")</f>
        <v/>
      </c>
      <c r="E39" s="7" t="str">
        <f>IF($A39="","",更新者名簿!Y45&amp;"")</f>
        <v/>
      </c>
      <c r="F39" s="7" t="str">
        <f>IF($A39="","",TEXT(SUBSTITUTE(更新者名簿!J45,".","/"),"yyyy/mm/dd"))</f>
        <v/>
      </c>
      <c r="G39" s="7" t="str">
        <f>IF($A39="","",TRIM(更新者名簿!C45)&amp;"")</f>
        <v/>
      </c>
      <c r="H39" s="7" t="str">
        <f>IF($A39="","",TRIM(更新者名簿!D45)&amp;"")</f>
        <v/>
      </c>
      <c r="I39" s="7" t="str">
        <f>IF($A39="","",DBCS(TRIM(PHONETIC(更新者名簿!E45)))&amp;"")</f>
        <v/>
      </c>
      <c r="J39" s="7" t="str">
        <f>IF($A39="","",DBCS(TRIM(PHONETIC(更新者名簿!F45)))&amp;"")</f>
        <v/>
      </c>
      <c r="K39" s="7" t="str">
        <f>IF($A39="","",PROPER(更新者名簿!G45)&amp;"")</f>
        <v/>
      </c>
      <c r="L39" s="7" t="str">
        <f>IF($G39="","",PROPER(更新者名簿!H45)&amp;"")</f>
        <v/>
      </c>
      <c r="M39" s="7" t="str">
        <f>""</f>
        <v/>
      </c>
      <c r="N39" s="7" t="str">
        <f>""</f>
        <v/>
      </c>
      <c r="O39" s="7" t="str">
        <f>""</f>
        <v/>
      </c>
      <c r="P39" s="7" t="str">
        <f>""</f>
        <v/>
      </c>
      <c r="Q39" s="7" t="str">
        <f>""</f>
        <v/>
      </c>
      <c r="R39" s="7" t="str">
        <f>""</f>
        <v/>
      </c>
      <c r="S39" s="7" t="str">
        <f>""</f>
        <v/>
      </c>
      <c r="T39" s="7" t="str">
        <f>""</f>
        <v/>
      </c>
      <c r="U39" s="7" t="str">
        <f t="shared" si="7"/>
        <v/>
      </c>
      <c r="V39" s="7" t="str">
        <f t="shared" si="7"/>
        <v/>
      </c>
      <c r="W39" s="7" t="str">
        <f>""</f>
        <v/>
      </c>
      <c r="X39" s="7" t="str">
        <f t="shared" si="9"/>
        <v/>
      </c>
      <c r="Y39" s="7" t="str">
        <f>""</f>
        <v/>
      </c>
      <c r="Z39" s="7" t="str">
        <f>""</f>
        <v/>
      </c>
      <c r="AA39" s="7" t="str">
        <f>""</f>
        <v/>
      </c>
      <c r="AB39" s="7" t="str">
        <f>""</f>
        <v/>
      </c>
      <c r="AC39" s="7" t="str">
        <f>IF($A39="","",更新者名簿!I45&amp;"")</f>
        <v/>
      </c>
      <c r="AD39" s="7" t="str">
        <f>IF($A39="","",更新者名簿!AH45&amp;"")</f>
        <v/>
      </c>
      <c r="AE39" s="7" t="str">
        <f>IF($A39="","",更新者名簿!B45&amp;"")</f>
        <v/>
      </c>
      <c r="AF39" s="8" t="str">
        <f>IF($A39="","",更新者名簿!X45)</f>
        <v/>
      </c>
      <c r="AG39" s="7" t="str">
        <f>IF($A39="","",更新者名簿!T45)</f>
        <v/>
      </c>
      <c r="AH39" s="7" t="str">
        <f>IF($A39="","",更新者名簿!U45&amp;"")</f>
        <v/>
      </c>
      <c r="AI39" s="7" t="str">
        <f>IF($A39="","",更新者名簿!AR45&amp;"")</f>
        <v/>
      </c>
      <c r="AJ39" s="7" t="str">
        <f>IF($A39="","",申込責任者!$N$39&amp;"")</f>
        <v/>
      </c>
      <c r="AK39" s="7" t="str">
        <f>IF($A39="","",申込責任者!$N$40&amp;"")</f>
        <v/>
      </c>
      <c r="AL39" s="7" t="str">
        <f>IF($A39="","",申込責任者!$N$42&amp;"")</f>
        <v/>
      </c>
      <c r="AM39" s="7" t="str">
        <f>IF($A39="","",申込責任者!$N$41)</f>
        <v/>
      </c>
      <c r="AN39" s="7" t="str">
        <f>IF($A39="","",申込責任者!$N$43&amp;"")</f>
        <v/>
      </c>
      <c r="AO39" s="7" t="str">
        <f>IF($A39="","",申込責任者!$N$44&amp;"")</f>
        <v/>
      </c>
      <c r="AP39" s="7" t="str">
        <f>IF($A39="","",申込責任者!$N$45&amp;"")</f>
        <v/>
      </c>
      <c r="AQ39" s="7" t="str">
        <f>IF($A39="","",申込責任者!$N$46&amp;"")</f>
        <v/>
      </c>
      <c r="AR39" s="7" t="str">
        <f>IF($A39="","",申込責任者!$N$47&amp;"")</f>
        <v/>
      </c>
      <c r="AS39" s="7" t="str">
        <f>IF($A39="","",申込責任者!$N$48&amp;"")</f>
        <v/>
      </c>
      <c r="AT39" s="7" t="str">
        <f>IF($A39="","",申込責任者!$N$49&amp;"")</f>
        <v/>
      </c>
      <c r="AU39" s="7" t="str">
        <f>IF($A39="","",申込責任者!$N$50&amp;"")</f>
        <v/>
      </c>
      <c r="AV39" s="7" t="str">
        <f>IF($A39="","",申込責任者!$N$51&amp;"")</f>
        <v/>
      </c>
      <c r="AW39" s="6" t="str">
        <f>IF($A39="","",申込責任者!$N$27&amp;"")</f>
        <v/>
      </c>
      <c r="AX39" s="7" t="str">
        <f>IF($A39="","",申込責任者!$N$20&amp;"")</f>
        <v/>
      </c>
      <c r="AY39" s="6" t="str">
        <f>IF($A39="","",更新者名簿!AT45)</f>
        <v/>
      </c>
      <c r="AZ39" s="6" t="str">
        <f>IF($A39="","",申込責任者!$N$33&amp;"")</f>
        <v/>
      </c>
      <c r="BA39" s="6" t="str">
        <f t="shared" si="10"/>
        <v/>
      </c>
      <c r="BB39" s="6" t="str">
        <f t="shared" si="11"/>
        <v/>
      </c>
      <c r="BC39" s="6" t="str">
        <f>""</f>
        <v/>
      </c>
      <c r="BD39" s="6" t="str">
        <f>""</f>
        <v/>
      </c>
      <c r="BE39" s="6" t="str">
        <f t="shared" si="12"/>
        <v/>
      </c>
      <c r="BF39" s="6" t="str">
        <f t="shared" si="6"/>
        <v/>
      </c>
      <c r="BG39" s="7" t="str">
        <f>IF($A39="","",更新者名簿!AJ45&amp;"")</f>
        <v/>
      </c>
      <c r="BH39" s="7" t="str">
        <f>IF($A39="","",更新者名簿!AK45&amp;"")</f>
        <v/>
      </c>
      <c r="BI39" s="7" t="str">
        <f>IF($A39="","",更新者名簿!AL45&amp;"")</f>
        <v/>
      </c>
      <c r="BJ39" s="6" t="str">
        <f>IF(G39="","",申込責任者!$N$11)</f>
        <v/>
      </c>
      <c r="BK39" s="6" t="str">
        <f>IF(G39="","",申込責任者!$N$18)</f>
        <v/>
      </c>
    </row>
    <row r="40" spans="1:63">
      <c r="A40" s="6" t="str">
        <f>IF(更新者名簿!C46="","",更新者名簿!A46)</f>
        <v/>
      </c>
      <c r="B40" s="7" t="str">
        <f>IF($A40="","",更新者名簿!S46)</f>
        <v/>
      </c>
      <c r="C40" s="7" t="str">
        <f t="shared" si="8"/>
        <v/>
      </c>
      <c r="D40" s="7" t="str">
        <f>IF($A40="","",更新者名簿!Z46&amp;"")</f>
        <v/>
      </c>
      <c r="E40" s="7" t="str">
        <f>IF($A40="","",更新者名簿!Y46&amp;"")</f>
        <v/>
      </c>
      <c r="F40" s="7" t="str">
        <f>IF($A40="","",TEXT(SUBSTITUTE(更新者名簿!J46,".","/"),"yyyy/mm/dd"))</f>
        <v/>
      </c>
      <c r="G40" s="7" t="str">
        <f>IF($A40="","",TRIM(更新者名簿!C46)&amp;"")</f>
        <v/>
      </c>
      <c r="H40" s="7" t="str">
        <f>IF($A40="","",TRIM(更新者名簿!D46)&amp;"")</f>
        <v/>
      </c>
      <c r="I40" s="7" t="str">
        <f>IF($A40="","",DBCS(TRIM(PHONETIC(更新者名簿!E46)))&amp;"")</f>
        <v/>
      </c>
      <c r="J40" s="7" t="str">
        <f>IF($A40="","",DBCS(TRIM(PHONETIC(更新者名簿!F46)))&amp;"")</f>
        <v/>
      </c>
      <c r="K40" s="7" t="str">
        <f>IF($A40="","",PROPER(更新者名簿!G46)&amp;"")</f>
        <v/>
      </c>
      <c r="L40" s="7" t="str">
        <f>IF($G40="","",PROPER(更新者名簿!H46)&amp;"")</f>
        <v/>
      </c>
      <c r="M40" s="7" t="str">
        <f>""</f>
        <v/>
      </c>
      <c r="N40" s="7" t="str">
        <f>""</f>
        <v/>
      </c>
      <c r="O40" s="7" t="str">
        <f>""</f>
        <v/>
      </c>
      <c r="P40" s="7" t="str">
        <f>""</f>
        <v/>
      </c>
      <c r="Q40" s="7" t="str">
        <f>""</f>
        <v/>
      </c>
      <c r="R40" s="7" t="str">
        <f>""</f>
        <v/>
      </c>
      <c r="S40" s="7" t="str">
        <f>""</f>
        <v/>
      </c>
      <c r="T40" s="7" t="str">
        <f>""</f>
        <v/>
      </c>
      <c r="U40" s="7" t="str">
        <f t="shared" si="7"/>
        <v/>
      </c>
      <c r="V40" s="7" t="str">
        <f t="shared" si="7"/>
        <v/>
      </c>
      <c r="W40" s="7" t="str">
        <f>""</f>
        <v/>
      </c>
      <c r="X40" s="7" t="str">
        <f t="shared" si="9"/>
        <v/>
      </c>
      <c r="Y40" s="7" t="str">
        <f>""</f>
        <v/>
      </c>
      <c r="Z40" s="7" t="str">
        <f>""</f>
        <v/>
      </c>
      <c r="AA40" s="7" t="str">
        <f>""</f>
        <v/>
      </c>
      <c r="AB40" s="7" t="str">
        <f>""</f>
        <v/>
      </c>
      <c r="AC40" s="7" t="str">
        <f>IF($A40="","",更新者名簿!I46&amp;"")</f>
        <v/>
      </c>
      <c r="AD40" s="7" t="str">
        <f>IF($A40="","",更新者名簿!AH46&amp;"")</f>
        <v/>
      </c>
      <c r="AE40" s="7" t="str">
        <f>IF($A40="","",更新者名簿!B46&amp;"")</f>
        <v/>
      </c>
      <c r="AF40" s="8" t="str">
        <f>IF($A40="","",更新者名簿!X46)</f>
        <v/>
      </c>
      <c r="AG40" s="7" t="str">
        <f>IF($A40="","",更新者名簿!T46)</f>
        <v/>
      </c>
      <c r="AH40" s="7" t="str">
        <f>IF($A40="","",更新者名簿!U46&amp;"")</f>
        <v/>
      </c>
      <c r="AI40" s="7" t="str">
        <f>IF($A40="","",更新者名簿!AR46&amp;"")</f>
        <v/>
      </c>
      <c r="AJ40" s="7" t="str">
        <f>IF($A40="","",申込責任者!$N$39&amp;"")</f>
        <v/>
      </c>
      <c r="AK40" s="7" t="str">
        <f>IF($A40="","",申込責任者!$N$40&amp;"")</f>
        <v/>
      </c>
      <c r="AL40" s="7" t="str">
        <f>IF($A40="","",申込責任者!$N$42&amp;"")</f>
        <v/>
      </c>
      <c r="AM40" s="7" t="str">
        <f>IF($A40="","",申込責任者!$N$41)</f>
        <v/>
      </c>
      <c r="AN40" s="7" t="str">
        <f>IF($A40="","",申込責任者!$N$43&amp;"")</f>
        <v/>
      </c>
      <c r="AO40" s="7" t="str">
        <f>IF($A40="","",申込責任者!$N$44&amp;"")</f>
        <v/>
      </c>
      <c r="AP40" s="7" t="str">
        <f>IF($A40="","",申込責任者!$N$45&amp;"")</f>
        <v/>
      </c>
      <c r="AQ40" s="7" t="str">
        <f>IF($A40="","",申込責任者!$N$46&amp;"")</f>
        <v/>
      </c>
      <c r="AR40" s="7" t="str">
        <f>IF($A40="","",申込責任者!$N$47&amp;"")</f>
        <v/>
      </c>
      <c r="AS40" s="7" t="str">
        <f>IF($A40="","",申込責任者!$N$48&amp;"")</f>
        <v/>
      </c>
      <c r="AT40" s="7" t="str">
        <f>IF($A40="","",申込責任者!$N$49&amp;"")</f>
        <v/>
      </c>
      <c r="AU40" s="7" t="str">
        <f>IF($A40="","",申込責任者!$N$50&amp;"")</f>
        <v/>
      </c>
      <c r="AV40" s="7" t="str">
        <f>IF($A40="","",申込責任者!$N$51&amp;"")</f>
        <v/>
      </c>
      <c r="AW40" s="6" t="str">
        <f>IF($A40="","",申込責任者!$N$27&amp;"")</f>
        <v/>
      </c>
      <c r="AX40" s="7" t="str">
        <f>IF($A40="","",申込責任者!$N$20&amp;"")</f>
        <v/>
      </c>
      <c r="AY40" s="6" t="str">
        <f>IF($A40="","",更新者名簿!AT46)</f>
        <v/>
      </c>
      <c r="AZ40" s="6" t="str">
        <f>IF($A40="","",申込責任者!$N$33&amp;"")</f>
        <v/>
      </c>
      <c r="BA40" s="6" t="str">
        <f t="shared" si="10"/>
        <v/>
      </c>
      <c r="BB40" s="6" t="str">
        <f t="shared" si="11"/>
        <v/>
      </c>
      <c r="BC40" s="6" t="str">
        <f>""</f>
        <v/>
      </c>
      <c r="BD40" s="6" t="str">
        <f>""</f>
        <v/>
      </c>
      <c r="BE40" s="6" t="str">
        <f t="shared" si="12"/>
        <v/>
      </c>
      <c r="BF40" s="6" t="str">
        <f t="shared" si="6"/>
        <v/>
      </c>
      <c r="BG40" s="7" t="str">
        <f>IF($A40="","",更新者名簿!AJ46&amp;"")</f>
        <v/>
      </c>
      <c r="BH40" s="7" t="str">
        <f>IF($A40="","",更新者名簿!AK46&amp;"")</f>
        <v/>
      </c>
      <c r="BI40" s="7" t="str">
        <f>IF($A40="","",更新者名簿!AL46&amp;"")</f>
        <v/>
      </c>
      <c r="BJ40" s="6" t="str">
        <f>IF(G40="","",申込責任者!$N$11)</f>
        <v/>
      </c>
      <c r="BK40" s="6" t="str">
        <f>IF(G40="","",申込責任者!$N$18)</f>
        <v/>
      </c>
    </row>
    <row r="41" spans="1:63">
      <c r="A41" s="6" t="str">
        <f>IF(更新者名簿!C47="","",更新者名簿!A47)</f>
        <v/>
      </c>
      <c r="B41" s="7" t="str">
        <f>IF($A41="","",更新者名簿!S47)</f>
        <v/>
      </c>
      <c r="C41" s="7" t="str">
        <f t="shared" si="8"/>
        <v/>
      </c>
      <c r="D41" s="7" t="str">
        <f>IF($A41="","",更新者名簿!Z47&amp;"")</f>
        <v/>
      </c>
      <c r="E41" s="7" t="str">
        <f>IF($A41="","",更新者名簿!Y47&amp;"")</f>
        <v/>
      </c>
      <c r="F41" s="7" t="str">
        <f>IF($A41="","",TEXT(SUBSTITUTE(更新者名簿!J47,".","/"),"yyyy/mm/dd"))</f>
        <v/>
      </c>
      <c r="G41" s="7" t="str">
        <f>IF($A41="","",TRIM(更新者名簿!C47)&amp;"")</f>
        <v/>
      </c>
      <c r="H41" s="7" t="str">
        <f>IF($A41="","",TRIM(更新者名簿!D47)&amp;"")</f>
        <v/>
      </c>
      <c r="I41" s="7" t="str">
        <f>IF($A41="","",DBCS(TRIM(PHONETIC(更新者名簿!E47)))&amp;"")</f>
        <v/>
      </c>
      <c r="J41" s="7" t="str">
        <f>IF($A41="","",DBCS(TRIM(PHONETIC(更新者名簿!F47)))&amp;"")</f>
        <v/>
      </c>
      <c r="K41" s="7" t="str">
        <f>IF($A41="","",PROPER(更新者名簿!G47)&amp;"")</f>
        <v/>
      </c>
      <c r="L41" s="7" t="str">
        <f>IF($G41="","",PROPER(更新者名簿!H47)&amp;"")</f>
        <v/>
      </c>
      <c r="M41" s="7" t="str">
        <f>""</f>
        <v/>
      </c>
      <c r="N41" s="7" t="str">
        <f>""</f>
        <v/>
      </c>
      <c r="O41" s="7" t="str">
        <f>""</f>
        <v/>
      </c>
      <c r="P41" s="7" t="str">
        <f>""</f>
        <v/>
      </c>
      <c r="Q41" s="7" t="str">
        <f>""</f>
        <v/>
      </c>
      <c r="R41" s="7" t="str">
        <f>""</f>
        <v/>
      </c>
      <c r="S41" s="7" t="str">
        <f>""</f>
        <v/>
      </c>
      <c r="T41" s="7" t="str">
        <f>""</f>
        <v/>
      </c>
      <c r="U41" s="7" t="str">
        <f t="shared" si="7"/>
        <v/>
      </c>
      <c r="V41" s="7" t="str">
        <f t="shared" si="7"/>
        <v/>
      </c>
      <c r="W41" s="7" t="str">
        <f>""</f>
        <v/>
      </c>
      <c r="X41" s="7" t="str">
        <f t="shared" si="9"/>
        <v/>
      </c>
      <c r="Y41" s="7" t="str">
        <f>""</f>
        <v/>
      </c>
      <c r="Z41" s="7" t="str">
        <f>""</f>
        <v/>
      </c>
      <c r="AA41" s="7" t="str">
        <f>""</f>
        <v/>
      </c>
      <c r="AB41" s="7" t="str">
        <f>""</f>
        <v/>
      </c>
      <c r="AC41" s="7" t="str">
        <f>IF($A41="","",更新者名簿!I47&amp;"")</f>
        <v/>
      </c>
      <c r="AD41" s="7" t="str">
        <f>IF($A41="","",更新者名簿!AH47&amp;"")</f>
        <v/>
      </c>
      <c r="AE41" s="7" t="str">
        <f>IF($A41="","",更新者名簿!B47&amp;"")</f>
        <v/>
      </c>
      <c r="AF41" s="8" t="str">
        <f>IF($A41="","",更新者名簿!X47)</f>
        <v/>
      </c>
      <c r="AG41" s="7" t="str">
        <f>IF($A41="","",更新者名簿!T47)</f>
        <v/>
      </c>
      <c r="AH41" s="7" t="str">
        <f>IF($A41="","",更新者名簿!U47&amp;"")</f>
        <v/>
      </c>
      <c r="AI41" s="7" t="str">
        <f>IF($A41="","",更新者名簿!AR47&amp;"")</f>
        <v/>
      </c>
      <c r="AJ41" s="7" t="str">
        <f>IF($A41="","",申込責任者!$N$39&amp;"")</f>
        <v/>
      </c>
      <c r="AK41" s="7" t="str">
        <f>IF($A41="","",申込責任者!$N$40&amp;"")</f>
        <v/>
      </c>
      <c r="AL41" s="7" t="str">
        <f>IF($A41="","",申込責任者!$N$42&amp;"")</f>
        <v/>
      </c>
      <c r="AM41" s="7" t="str">
        <f>IF($A41="","",申込責任者!$N$41)</f>
        <v/>
      </c>
      <c r="AN41" s="7" t="str">
        <f>IF($A41="","",申込責任者!$N$43&amp;"")</f>
        <v/>
      </c>
      <c r="AO41" s="7" t="str">
        <f>IF($A41="","",申込責任者!$N$44&amp;"")</f>
        <v/>
      </c>
      <c r="AP41" s="7" t="str">
        <f>IF($A41="","",申込責任者!$N$45&amp;"")</f>
        <v/>
      </c>
      <c r="AQ41" s="7" t="str">
        <f>IF($A41="","",申込責任者!$N$46&amp;"")</f>
        <v/>
      </c>
      <c r="AR41" s="7" t="str">
        <f>IF($A41="","",申込責任者!$N$47&amp;"")</f>
        <v/>
      </c>
      <c r="AS41" s="7" t="str">
        <f>IF($A41="","",申込責任者!$N$48&amp;"")</f>
        <v/>
      </c>
      <c r="AT41" s="7" t="str">
        <f>IF($A41="","",申込責任者!$N$49&amp;"")</f>
        <v/>
      </c>
      <c r="AU41" s="7" t="str">
        <f>IF($A41="","",申込責任者!$N$50&amp;"")</f>
        <v/>
      </c>
      <c r="AV41" s="7" t="str">
        <f>IF($A41="","",申込責任者!$N$51&amp;"")</f>
        <v/>
      </c>
      <c r="AW41" s="6" t="str">
        <f>IF($A41="","",申込責任者!$N$27&amp;"")</f>
        <v/>
      </c>
      <c r="AX41" s="7" t="str">
        <f>IF($A41="","",申込責任者!$N$20&amp;"")</f>
        <v/>
      </c>
      <c r="AY41" s="6" t="str">
        <f>IF($A41="","",更新者名簿!AT47)</f>
        <v/>
      </c>
      <c r="AZ41" s="6" t="str">
        <f>IF($A41="","",申込責任者!$N$33&amp;"")</f>
        <v/>
      </c>
      <c r="BA41" s="6" t="str">
        <f t="shared" si="10"/>
        <v/>
      </c>
      <c r="BB41" s="6" t="str">
        <f t="shared" si="11"/>
        <v/>
      </c>
      <c r="BC41" s="6" t="str">
        <f>""</f>
        <v/>
      </c>
      <c r="BD41" s="6" t="str">
        <f>""</f>
        <v/>
      </c>
      <c r="BE41" s="6" t="str">
        <f t="shared" si="12"/>
        <v/>
      </c>
      <c r="BF41" s="6" t="str">
        <f t="shared" si="6"/>
        <v/>
      </c>
      <c r="BG41" s="7" t="str">
        <f>IF($A41="","",更新者名簿!AJ47&amp;"")</f>
        <v/>
      </c>
      <c r="BH41" s="7" t="str">
        <f>IF($A41="","",更新者名簿!AK47&amp;"")</f>
        <v/>
      </c>
      <c r="BI41" s="7" t="str">
        <f>IF($A41="","",更新者名簿!AL47&amp;"")</f>
        <v/>
      </c>
      <c r="BJ41" s="6" t="str">
        <f>IF(G41="","",申込責任者!$N$11)</f>
        <v/>
      </c>
      <c r="BK41" s="6" t="str">
        <f>IF(G41="","",申込責任者!$N$18)</f>
        <v/>
      </c>
    </row>
    <row r="42" spans="1:63">
      <c r="A42" s="6" t="str">
        <f>IF(更新者名簿!C48="","",更新者名簿!A48)</f>
        <v/>
      </c>
      <c r="B42" s="7" t="str">
        <f>IF($A42="","",更新者名簿!S48)</f>
        <v/>
      </c>
      <c r="C42" s="7" t="str">
        <f t="shared" si="8"/>
        <v/>
      </c>
      <c r="D42" s="7" t="str">
        <f>IF($A42="","",更新者名簿!Z48&amp;"")</f>
        <v/>
      </c>
      <c r="E42" s="7" t="str">
        <f>IF($A42="","",更新者名簿!Y48&amp;"")</f>
        <v/>
      </c>
      <c r="F42" s="7" t="str">
        <f>IF($A42="","",TEXT(SUBSTITUTE(更新者名簿!J48,".","/"),"yyyy/mm/dd"))</f>
        <v/>
      </c>
      <c r="G42" s="7" t="str">
        <f>IF($A42="","",TRIM(更新者名簿!C48)&amp;"")</f>
        <v/>
      </c>
      <c r="H42" s="7" t="str">
        <f>IF($A42="","",TRIM(更新者名簿!D48)&amp;"")</f>
        <v/>
      </c>
      <c r="I42" s="7" t="str">
        <f>IF($A42="","",DBCS(TRIM(PHONETIC(更新者名簿!E48)))&amp;"")</f>
        <v/>
      </c>
      <c r="J42" s="7" t="str">
        <f>IF($A42="","",DBCS(TRIM(PHONETIC(更新者名簿!F48)))&amp;"")</f>
        <v/>
      </c>
      <c r="K42" s="7" t="str">
        <f>IF($A42="","",PROPER(更新者名簿!G48)&amp;"")</f>
        <v/>
      </c>
      <c r="L42" s="7" t="str">
        <f>IF($G42="","",PROPER(更新者名簿!H48)&amp;"")</f>
        <v/>
      </c>
      <c r="M42" s="7" t="str">
        <f>""</f>
        <v/>
      </c>
      <c r="N42" s="7" t="str">
        <f>""</f>
        <v/>
      </c>
      <c r="O42" s="7" t="str">
        <f>""</f>
        <v/>
      </c>
      <c r="P42" s="7" t="str">
        <f>""</f>
        <v/>
      </c>
      <c r="Q42" s="7" t="str">
        <f>""</f>
        <v/>
      </c>
      <c r="R42" s="7" t="str">
        <f>""</f>
        <v/>
      </c>
      <c r="S42" s="7" t="str">
        <f>""</f>
        <v/>
      </c>
      <c r="T42" s="7" t="str">
        <f>""</f>
        <v/>
      </c>
      <c r="U42" s="7" t="str">
        <f t="shared" ref="U42:V61" si="13">IF($A42="","","1")</f>
        <v/>
      </c>
      <c r="V42" s="7" t="str">
        <f t="shared" si="13"/>
        <v/>
      </c>
      <c r="W42" s="7" t="str">
        <f>""</f>
        <v/>
      </c>
      <c r="X42" s="7" t="str">
        <f t="shared" si="9"/>
        <v/>
      </c>
      <c r="Y42" s="7" t="str">
        <f>""</f>
        <v/>
      </c>
      <c r="Z42" s="7" t="str">
        <f>""</f>
        <v/>
      </c>
      <c r="AA42" s="7" t="str">
        <f>""</f>
        <v/>
      </c>
      <c r="AB42" s="7" t="str">
        <f>""</f>
        <v/>
      </c>
      <c r="AC42" s="7" t="str">
        <f>IF($A42="","",更新者名簿!I48&amp;"")</f>
        <v/>
      </c>
      <c r="AD42" s="7" t="str">
        <f>IF($A42="","",更新者名簿!AH48&amp;"")</f>
        <v/>
      </c>
      <c r="AE42" s="7" t="str">
        <f>IF($A42="","",更新者名簿!B48&amp;"")</f>
        <v/>
      </c>
      <c r="AF42" s="8" t="str">
        <f>IF($A42="","",更新者名簿!X48)</f>
        <v/>
      </c>
      <c r="AG42" s="7" t="str">
        <f>IF($A42="","",更新者名簿!T48)</f>
        <v/>
      </c>
      <c r="AH42" s="7" t="str">
        <f>IF($A42="","",更新者名簿!U48&amp;"")</f>
        <v/>
      </c>
      <c r="AI42" s="7" t="str">
        <f>IF($A42="","",更新者名簿!AR48&amp;"")</f>
        <v/>
      </c>
      <c r="AJ42" s="7" t="str">
        <f>IF($A42="","",申込責任者!$N$39&amp;"")</f>
        <v/>
      </c>
      <c r="AK42" s="7" t="str">
        <f>IF($A42="","",申込責任者!$N$40&amp;"")</f>
        <v/>
      </c>
      <c r="AL42" s="7" t="str">
        <f>IF($A42="","",申込責任者!$N$42&amp;"")</f>
        <v/>
      </c>
      <c r="AM42" s="7" t="str">
        <f>IF($A42="","",申込責任者!$N$41)</f>
        <v/>
      </c>
      <c r="AN42" s="7" t="str">
        <f>IF($A42="","",申込責任者!$N$43&amp;"")</f>
        <v/>
      </c>
      <c r="AO42" s="7" t="str">
        <f>IF($A42="","",申込責任者!$N$44&amp;"")</f>
        <v/>
      </c>
      <c r="AP42" s="7" t="str">
        <f>IF($A42="","",申込責任者!$N$45&amp;"")</f>
        <v/>
      </c>
      <c r="AQ42" s="7" t="str">
        <f>IF($A42="","",申込責任者!$N$46&amp;"")</f>
        <v/>
      </c>
      <c r="AR42" s="7" t="str">
        <f>IF($A42="","",申込責任者!$N$47&amp;"")</f>
        <v/>
      </c>
      <c r="AS42" s="7" t="str">
        <f>IF($A42="","",申込責任者!$N$48&amp;"")</f>
        <v/>
      </c>
      <c r="AT42" s="7" t="str">
        <f>IF($A42="","",申込責任者!$N$49&amp;"")</f>
        <v/>
      </c>
      <c r="AU42" s="7" t="str">
        <f>IF($A42="","",申込責任者!$N$50&amp;"")</f>
        <v/>
      </c>
      <c r="AV42" s="7" t="str">
        <f>IF($A42="","",申込責任者!$N$51&amp;"")</f>
        <v/>
      </c>
      <c r="AW42" s="6" t="str">
        <f>IF($A42="","",申込責任者!$N$27&amp;"")</f>
        <v/>
      </c>
      <c r="AX42" s="7" t="str">
        <f>IF($A42="","",申込責任者!$N$20&amp;"")</f>
        <v/>
      </c>
      <c r="AY42" s="6" t="str">
        <f>IF($A42="","",更新者名簿!AT48)</f>
        <v/>
      </c>
      <c r="AZ42" s="6" t="str">
        <f>IF($A42="","",申込責任者!$N$33&amp;"")</f>
        <v/>
      </c>
      <c r="BA42" s="6" t="str">
        <f t="shared" si="10"/>
        <v/>
      </c>
      <c r="BB42" s="6" t="str">
        <f t="shared" si="11"/>
        <v/>
      </c>
      <c r="BC42" s="6" t="str">
        <f>""</f>
        <v/>
      </c>
      <c r="BD42" s="6" t="str">
        <f>""</f>
        <v/>
      </c>
      <c r="BE42" s="6" t="str">
        <f t="shared" si="12"/>
        <v/>
      </c>
      <c r="BF42" s="6" t="str">
        <f t="shared" si="6"/>
        <v/>
      </c>
      <c r="BG42" s="7" t="str">
        <f>IF($A42="","",更新者名簿!AJ48&amp;"")</f>
        <v/>
      </c>
      <c r="BH42" s="7" t="str">
        <f>IF($A42="","",更新者名簿!AK48&amp;"")</f>
        <v/>
      </c>
      <c r="BI42" s="7" t="str">
        <f>IF($A42="","",更新者名簿!AL48&amp;"")</f>
        <v/>
      </c>
      <c r="BJ42" s="6" t="str">
        <f>IF(G42="","",申込責任者!$N$11)</f>
        <v/>
      </c>
      <c r="BK42" s="6" t="str">
        <f>IF(G42="","",申込責任者!$N$18)</f>
        <v/>
      </c>
    </row>
    <row r="43" spans="1:63">
      <c r="A43" s="6" t="str">
        <f>IF(更新者名簿!C49="","",更新者名簿!A49)</f>
        <v/>
      </c>
      <c r="B43" s="7" t="str">
        <f>IF($A43="","",更新者名簿!S49)</f>
        <v/>
      </c>
      <c r="C43" s="7" t="str">
        <f t="shared" si="8"/>
        <v/>
      </c>
      <c r="D43" s="7" t="str">
        <f>IF($A43="","",更新者名簿!Z49&amp;"")</f>
        <v/>
      </c>
      <c r="E43" s="7" t="str">
        <f>IF($A43="","",更新者名簿!Y49&amp;"")</f>
        <v/>
      </c>
      <c r="F43" s="7" t="str">
        <f>IF($A43="","",TEXT(SUBSTITUTE(更新者名簿!J49,".","/"),"yyyy/mm/dd"))</f>
        <v/>
      </c>
      <c r="G43" s="7" t="str">
        <f>IF($A43="","",TRIM(更新者名簿!C49)&amp;"")</f>
        <v/>
      </c>
      <c r="H43" s="7" t="str">
        <f>IF($A43="","",TRIM(更新者名簿!D49)&amp;"")</f>
        <v/>
      </c>
      <c r="I43" s="7" t="str">
        <f>IF($A43="","",DBCS(TRIM(PHONETIC(更新者名簿!E49)))&amp;"")</f>
        <v/>
      </c>
      <c r="J43" s="7" t="str">
        <f>IF($A43="","",DBCS(TRIM(PHONETIC(更新者名簿!F49)))&amp;"")</f>
        <v/>
      </c>
      <c r="K43" s="7" t="str">
        <f>IF($A43="","",PROPER(更新者名簿!G49)&amp;"")</f>
        <v/>
      </c>
      <c r="L43" s="7" t="str">
        <f>IF($G43="","",PROPER(更新者名簿!H49)&amp;"")</f>
        <v/>
      </c>
      <c r="M43" s="7" t="str">
        <f>""</f>
        <v/>
      </c>
      <c r="N43" s="7" t="str">
        <f>""</f>
        <v/>
      </c>
      <c r="O43" s="7" t="str">
        <f>""</f>
        <v/>
      </c>
      <c r="P43" s="7" t="str">
        <f>""</f>
        <v/>
      </c>
      <c r="Q43" s="7" t="str">
        <f>""</f>
        <v/>
      </c>
      <c r="R43" s="7" t="str">
        <f>""</f>
        <v/>
      </c>
      <c r="S43" s="7" t="str">
        <f>""</f>
        <v/>
      </c>
      <c r="T43" s="7" t="str">
        <f>""</f>
        <v/>
      </c>
      <c r="U43" s="7" t="str">
        <f t="shared" si="13"/>
        <v/>
      </c>
      <c r="V43" s="7" t="str">
        <f t="shared" si="13"/>
        <v/>
      </c>
      <c r="W43" s="7" t="str">
        <f>""</f>
        <v/>
      </c>
      <c r="X43" s="7" t="str">
        <f t="shared" si="9"/>
        <v/>
      </c>
      <c r="Y43" s="7" t="str">
        <f>""</f>
        <v/>
      </c>
      <c r="Z43" s="7" t="str">
        <f>""</f>
        <v/>
      </c>
      <c r="AA43" s="7" t="str">
        <f>""</f>
        <v/>
      </c>
      <c r="AB43" s="7" t="str">
        <f>""</f>
        <v/>
      </c>
      <c r="AC43" s="7" t="str">
        <f>IF($A43="","",更新者名簿!I49&amp;"")</f>
        <v/>
      </c>
      <c r="AD43" s="7" t="str">
        <f>IF($A43="","",更新者名簿!AH49&amp;"")</f>
        <v/>
      </c>
      <c r="AE43" s="7" t="str">
        <f>IF($A43="","",更新者名簿!B49&amp;"")</f>
        <v/>
      </c>
      <c r="AF43" s="8" t="str">
        <f>IF($A43="","",更新者名簿!X49)</f>
        <v/>
      </c>
      <c r="AG43" s="7" t="str">
        <f>IF($A43="","",更新者名簿!T49)</f>
        <v/>
      </c>
      <c r="AH43" s="7" t="str">
        <f>IF($A43="","",更新者名簿!U49&amp;"")</f>
        <v/>
      </c>
      <c r="AI43" s="7" t="str">
        <f>IF($A43="","",更新者名簿!AR49&amp;"")</f>
        <v/>
      </c>
      <c r="AJ43" s="7" t="str">
        <f>IF($A43="","",申込責任者!$N$39&amp;"")</f>
        <v/>
      </c>
      <c r="AK43" s="7" t="str">
        <f>IF($A43="","",申込責任者!$N$40&amp;"")</f>
        <v/>
      </c>
      <c r="AL43" s="7" t="str">
        <f>IF($A43="","",申込責任者!$N$42&amp;"")</f>
        <v/>
      </c>
      <c r="AM43" s="7" t="str">
        <f>IF($A43="","",申込責任者!$N$41)</f>
        <v/>
      </c>
      <c r="AN43" s="7" t="str">
        <f>IF($A43="","",申込責任者!$N$43&amp;"")</f>
        <v/>
      </c>
      <c r="AO43" s="7" t="str">
        <f>IF($A43="","",申込責任者!$N$44&amp;"")</f>
        <v/>
      </c>
      <c r="AP43" s="7" t="str">
        <f>IF($A43="","",申込責任者!$N$45&amp;"")</f>
        <v/>
      </c>
      <c r="AQ43" s="7" t="str">
        <f>IF($A43="","",申込責任者!$N$46&amp;"")</f>
        <v/>
      </c>
      <c r="AR43" s="7" t="str">
        <f>IF($A43="","",申込責任者!$N$47&amp;"")</f>
        <v/>
      </c>
      <c r="AS43" s="7" t="str">
        <f>IF($A43="","",申込責任者!$N$48&amp;"")</f>
        <v/>
      </c>
      <c r="AT43" s="7" t="str">
        <f>IF($A43="","",申込責任者!$N$49&amp;"")</f>
        <v/>
      </c>
      <c r="AU43" s="7" t="str">
        <f>IF($A43="","",申込責任者!$N$50&amp;"")</f>
        <v/>
      </c>
      <c r="AV43" s="7" t="str">
        <f>IF($A43="","",申込責任者!$N$51&amp;"")</f>
        <v/>
      </c>
      <c r="AW43" s="6" t="str">
        <f>IF($A43="","",申込責任者!$N$27&amp;"")</f>
        <v/>
      </c>
      <c r="AX43" s="7" t="str">
        <f>IF($A43="","",申込責任者!$N$20&amp;"")</f>
        <v/>
      </c>
      <c r="AY43" s="6" t="str">
        <f>IF($A43="","",更新者名簿!AT49)</f>
        <v/>
      </c>
      <c r="AZ43" s="6" t="str">
        <f>IF($A43="","",申込責任者!$N$33&amp;"")</f>
        <v/>
      </c>
      <c r="BA43" s="6" t="str">
        <f t="shared" si="10"/>
        <v/>
      </c>
      <c r="BB43" s="6" t="str">
        <f t="shared" si="11"/>
        <v/>
      </c>
      <c r="BC43" s="6" t="str">
        <f>""</f>
        <v/>
      </c>
      <c r="BD43" s="6" t="str">
        <f>""</f>
        <v/>
      </c>
      <c r="BE43" s="6" t="str">
        <f t="shared" si="12"/>
        <v/>
      </c>
      <c r="BF43" s="6" t="str">
        <f t="shared" si="6"/>
        <v/>
      </c>
      <c r="BG43" s="7" t="str">
        <f>IF($A43="","",更新者名簿!AJ49&amp;"")</f>
        <v/>
      </c>
      <c r="BH43" s="7" t="str">
        <f>IF($A43="","",更新者名簿!AK49&amp;"")</f>
        <v/>
      </c>
      <c r="BI43" s="7" t="str">
        <f>IF($A43="","",更新者名簿!AL49&amp;"")</f>
        <v/>
      </c>
      <c r="BJ43" s="6" t="str">
        <f>IF(G43="","",申込責任者!$N$11)</f>
        <v/>
      </c>
      <c r="BK43" s="6" t="str">
        <f>IF(G43="","",申込責任者!$N$18)</f>
        <v/>
      </c>
    </row>
    <row r="44" spans="1:63">
      <c r="A44" s="6" t="str">
        <f>IF(更新者名簿!C50="","",更新者名簿!A50)</f>
        <v/>
      </c>
      <c r="B44" s="7" t="str">
        <f>IF($A44="","",更新者名簿!S50)</f>
        <v/>
      </c>
      <c r="C44" s="7" t="str">
        <f t="shared" si="8"/>
        <v/>
      </c>
      <c r="D44" s="7" t="str">
        <f>IF($A44="","",更新者名簿!Z50&amp;"")</f>
        <v/>
      </c>
      <c r="E44" s="7" t="str">
        <f>IF($A44="","",更新者名簿!Y50&amp;"")</f>
        <v/>
      </c>
      <c r="F44" s="7" t="str">
        <f>IF($A44="","",TEXT(SUBSTITUTE(更新者名簿!J50,".","/"),"yyyy/mm/dd"))</f>
        <v/>
      </c>
      <c r="G44" s="7" t="str">
        <f>IF($A44="","",TRIM(更新者名簿!C50)&amp;"")</f>
        <v/>
      </c>
      <c r="H44" s="7" t="str">
        <f>IF($A44="","",TRIM(更新者名簿!D50)&amp;"")</f>
        <v/>
      </c>
      <c r="I44" s="7" t="str">
        <f>IF($A44="","",DBCS(TRIM(PHONETIC(更新者名簿!E50)))&amp;"")</f>
        <v/>
      </c>
      <c r="J44" s="7" t="str">
        <f>IF($A44="","",DBCS(TRIM(PHONETIC(更新者名簿!F50)))&amp;"")</f>
        <v/>
      </c>
      <c r="K44" s="7" t="str">
        <f>IF($A44="","",PROPER(更新者名簿!G50)&amp;"")</f>
        <v/>
      </c>
      <c r="L44" s="7" t="str">
        <f>IF($G44="","",PROPER(更新者名簿!H50)&amp;"")</f>
        <v/>
      </c>
      <c r="M44" s="7" t="str">
        <f>""</f>
        <v/>
      </c>
      <c r="N44" s="7" t="str">
        <f>""</f>
        <v/>
      </c>
      <c r="O44" s="7" t="str">
        <f>""</f>
        <v/>
      </c>
      <c r="P44" s="7" t="str">
        <f>""</f>
        <v/>
      </c>
      <c r="Q44" s="7" t="str">
        <f>""</f>
        <v/>
      </c>
      <c r="R44" s="7" t="str">
        <f>""</f>
        <v/>
      </c>
      <c r="S44" s="7" t="str">
        <f>""</f>
        <v/>
      </c>
      <c r="T44" s="7" t="str">
        <f>""</f>
        <v/>
      </c>
      <c r="U44" s="7" t="str">
        <f t="shared" si="13"/>
        <v/>
      </c>
      <c r="V44" s="7" t="str">
        <f t="shared" si="13"/>
        <v/>
      </c>
      <c r="W44" s="7" t="str">
        <f>""</f>
        <v/>
      </c>
      <c r="X44" s="7" t="str">
        <f t="shared" si="9"/>
        <v/>
      </c>
      <c r="Y44" s="7" t="str">
        <f>""</f>
        <v/>
      </c>
      <c r="Z44" s="7" t="str">
        <f>""</f>
        <v/>
      </c>
      <c r="AA44" s="7" t="str">
        <f>""</f>
        <v/>
      </c>
      <c r="AB44" s="7" t="str">
        <f>""</f>
        <v/>
      </c>
      <c r="AC44" s="7" t="str">
        <f>IF($A44="","",更新者名簿!I50&amp;"")</f>
        <v/>
      </c>
      <c r="AD44" s="7" t="str">
        <f>IF($A44="","",更新者名簿!AH50&amp;"")</f>
        <v/>
      </c>
      <c r="AE44" s="7" t="str">
        <f>IF($A44="","",更新者名簿!B50&amp;"")</f>
        <v/>
      </c>
      <c r="AF44" s="8" t="str">
        <f>IF($A44="","",更新者名簿!X50)</f>
        <v/>
      </c>
      <c r="AG44" s="7" t="str">
        <f>IF($A44="","",更新者名簿!T50)</f>
        <v/>
      </c>
      <c r="AH44" s="7" t="str">
        <f>IF($A44="","",更新者名簿!U50&amp;"")</f>
        <v/>
      </c>
      <c r="AI44" s="7" t="str">
        <f>IF($A44="","",更新者名簿!AR50&amp;"")</f>
        <v/>
      </c>
      <c r="AJ44" s="7" t="str">
        <f>IF($A44="","",申込責任者!$N$39&amp;"")</f>
        <v/>
      </c>
      <c r="AK44" s="7" t="str">
        <f>IF($A44="","",申込責任者!$N$40&amp;"")</f>
        <v/>
      </c>
      <c r="AL44" s="7" t="str">
        <f>IF($A44="","",申込責任者!$N$42&amp;"")</f>
        <v/>
      </c>
      <c r="AM44" s="7" t="str">
        <f>IF($A44="","",申込責任者!$N$41)</f>
        <v/>
      </c>
      <c r="AN44" s="7" t="str">
        <f>IF($A44="","",申込責任者!$N$43&amp;"")</f>
        <v/>
      </c>
      <c r="AO44" s="7" t="str">
        <f>IF($A44="","",申込責任者!$N$44&amp;"")</f>
        <v/>
      </c>
      <c r="AP44" s="7" t="str">
        <f>IF($A44="","",申込責任者!$N$45&amp;"")</f>
        <v/>
      </c>
      <c r="AQ44" s="7" t="str">
        <f>IF($A44="","",申込責任者!$N$46&amp;"")</f>
        <v/>
      </c>
      <c r="AR44" s="7" t="str">
        <f>IF($A44="","",申込責任者!$N$47&amp;"")</f>
        <v/>
      </c>
      <c r="AS44" s="7" t="str">
        <f>IF($A44="","",申込責任者!$N$48&amp;"")</f>
        <v/>
      </c>
      <c r="AT44" s="7" t="str">
        <f>IF($A44="","",申込責任者!$N$49&amp;"")</f>
        <v/>
      </c>
      <c r="AU44" s="7" t="str">
        <f>IF($A44="","",申込責任者!$N$50&amp;"")</f>
        <v/>
      </c>
      <c r="AV44" s="7" t="str">
        <f>IF($A44="","",申込責任者!$N$51&amp;"")</f>
        <v/>
      </c>
      <c r="AW44" s="6" t="str">
        <f>IF($A44="","",申込責任者!$N$27&amp;"")</f>
        <v/>
      </c>
      <c r="AX44" s="7" t="str">
        <f>IF($A44="","",申込責任者!$N$20&amp;"")</f>
        <v/>
      </c>
      <c r="AY44" s="6" t="str">
        <f>IF($A44="","",更新者名簿!AT50)</f>
        <v/>
      </c>
      <c r="AZ44" s="6" t="str">
        <f>IF($A44="","",申込責任者!$N$33&amp;"")</f>
        <v/>
      </c>
      <c r="BA44" s="6" t="str">
        <f t="shared" si="10"/>
        <v/>
      </c>
      <c r="BB44" s="6" t="str">
        <f t="shared" si="11"/>
        <v/>
      </c>
      <c r="BC44" s="6" t="str">
        <f>""</f>
        <v/>
      </c>
      <c r="BD44" s="6" t="str">
        <f>""</f>
        <v/>
      </c>
      <c r="BE44" s="6" t="str">
        <f t="shared" si="12"/>
        <v/>
      </c>
      <c r="BF44" s="6" t="str">
        <f t="shared" si="6"/>
        <v/>
      </c>
      <c r="BG44" s="7" t="str">
        <f>IF($A44="","",更新者名簿!AJ50&amp;"")</f>
        <v/>
      </c>
      <c r="BH44" s="7" t="str">
        <f>IF($A44="","",更新者名簿!AK50&amp;"")</f>
        <v/>
      </c>
      <c r="BI44" s="7" t="str">
        <f>IF($A44="","",更新者名簿!AL50&amp;"")</f>
        <v/>
      </c>
      <c r="BJ44" s="6" t="str">
        <f>IF(G44="","",申込責任者!$N$11)</f>
        <v/>
      </c>
      <c r="BK44" s="6" t="str">
        <f>IF(G44="","",申込責任者!$N$18)</f>
        <v/>
      </c>
    </row>
    <row r="45" spans="1:63">
      <c r="A45" s="6" t="str">
        <f>IF(更新者名簿!C51="","",更新者名簿!A51)</f>
        <v/>
      </c>
      <c r="B45" s="7" t="str">
        <f>IF($A45="","",更新者名簿!S51)</f>
        <v/>
      </c>
      <c r="C45" s="7" t="str">
        <f t="shared" si="8"/>
        <v/>
      </c>
      <c r="D45" s="7" t="str">
        <f>IF($A45="","",更新者名簿!Z51&amp;"")</f>
        <v/>
      </c>
      <c r="E45" s="7" t="str">
        <f>IF($A45="","",更新者名簿!Y51&amp;"")</f>
        <v/>
      </c>
      <c r="F45" s="7" t="str">
        <f>IF($A45="","",TEXT(SUBSTITUTE(更新者名簿!J51,".","/"),"yyyy/mm/dd"))</f>
        <v/>
      </c>
      <c r="G45" s="7" t="str">
        <f>IF($A45="","",TRIM(更新者名簿!C51)&amp;"")</f>
        <v/>
      </c>
      <c r="H45" s="7" t="str">
        <f>IF($A45="","",TRIM(更新者名簿!D51)&amp;"")</f>
        <v/>
      </c>
      <c r="I45" s="7" t="str">
        <f>IF($A45="","",DBCS(TRIM(PHONETIC(更新者名簿!E51)))&amp;"")</f>
        <v/>
      </c>
      <c r="J45" s="7" t="str">
        <f>IF($A45="","",DBCS(TRIM(PHONETIC(更新者名簿!F51)))&amp;"")</f>
        <v/>
      </c>
      <c r="K45" s="7" t="str">
        <f>IF($A45="","",PROPER(更新者名簿!G51)&amp;"")</f>
        <v/>
      </c>
      <c r="L45" s="7" t="str">
        <f>IF($G45="","",PROPER(更新者名簿!H51)&amp;"")</f>
        <v/>
      </c>
      <c r="M45" s="7" t="str">
        <f>""</f>
        <v/>
      </c>
      <c r="N45" s="7" t="str">
        <f>""</f>
        <v/>
      </c>
      <c r="O45" s="7" t="str">
        <f>""</f>
        <v/>
      </c>
      <c r="P45" s="7" t="str">
        <f>""</f>
        <v/>
      </c>
      <c r="Q45" s="7" t="str">
        <f>""</f>
        <v/>
      </c>
      <c r="R45" s="7" t="str">
        <f>""</f>
        <v/>
      </c>
      <c r="S45" s="7" t="str">
        <f>""</f>
        <v/>
      </c>
      <c r="T45" s="7" t="str">
        <f>""</f>
        <v/>
      </c>
      <c r="U45" s="7" t="str">
        <f t="shared" si="13"/>
        <v/>
      </c>
      <c r="V45" s="7" t="str">
        <f t="shared" si="13"/>
        <v/>
      </c>
      <c r="W45" s="7" t="str">
        <f>""</f>
        <v/>
      </c>
      <c r="X45" s="7" t="str">
        <f t="shared" si="9"/>
        <v/>
      </c>
      <c r="Y45" s="7" t="str">
        <f>""</f>
        <v/>
      </c>
      <c r="Z45" s="7" t="str">
        <f>""</f>
        <v/>
      </c>
      <c r="AA45" s="7" t="str">
        <f>""</f>
        <v/>
      </c>
      <c r="AB45" s="7" t="str">
        <f>""</f>
        <v/>
      </c>
      <c r="AC45" s="7" t="str">
        <f>IF($A45="","",更新者名簿!I51&amp;"")</f>
        <v/>
      </c>
      <c r="AD45" s="7" t="str">
        <f>IF($A45="","",更新者名簿!AH51&amp;"")</f>
        <v/>
      </c>
      <c r="AE45" s="7" t="str">
        <f>IF($A45="","",更新者名簿!B51&amp;"")</f>
        <v/>
      </c>
      <c r="AF45" s="8" t="str">
        <f>IF($A45="","",更新者名簿!X51)</f>
        <v/>
      </c>
      <c r="AG45" s="7" t="str">
        <f>IF($A45="","",更新者名簿!T51)</f>
        <v/>
      </c>
      <c r="AH45" s="7" t="str">
        <f>IF($A45="","",更新者名簿!U51&amp;"")</f>
        <v/>
      </c>
      <c r="AI45" s="7" t="str">
        <f>IF($A45="","",更新者名簿!AR51&amp;"")</f>
        <v/>
      </c>
      <c r="AJ45" s="7" t="str">
        <f>IF($A45="","",申込責任者!$N$39&amp;"")</f>
        <v/>
      </c>
      <c r="AK45" s="7" t="str">
        <f>IF($A45="","",申込責任者!$N$40&amp;"")</f>
        <v/>
      </c>
      <c r="AL45" s="7" t="str">
        <f>IF($A45="","",申込責任者!$N$42&amp;"")</f>
        <v/>
      </c>
      <c r="AM45" s="7" t="str">
        <f>IF($A45="","",申込責任者!$N$41)</f>
        <v/>
      </c>
      <c r="AN45" s="7" t="str">
        <f>IF($A45="","",申込責任者!$N$43&amp;"")</f>
        <v/>
      </c>
      <c r="AO45" s="7" t="str">
        <f>IF($A45="","",申込責任者!$N$44&amp;"")</f>
        <v/>
      </c>
      <c r="AP45" s="7" t="str">
        <f>IF($A45="","",申込責任者!$N$45&amp;"")</f>
        <v/>
      </c>
      <c r="AQ45" s="7" t="str">
        <f>IF($A45="","",申込責任者!$N$46&amp;"")</f>
        <v/>
      </c>
      <c r="AR45" s="7" t="str">
        <f>IF($A45="","",申込責任者!$N$47&amp;"")</f>
        <v/>
      </c>
      <c r="AS45" s="7" t="str">
        <f>IF($A45="","",申込責任者!$N$48&amp;"")</f>
        <v/>
      </c>
      <c r="AT45" s="7" t="str">
        <f>IF($A45="","",申込責任者!$N$49&amp;"")</f>
        <v/>
      </c>
      <c r="AU45" s="7" t="str">
        <f>IF($A45="","",申込責任者!$N$50&amp;"")</f>
        <v/>
      </c>
      <c r="AV45" s="7" t="str">
        <f>IF($A45="","",申込責任者!$N$51&amp;"")</f>
        <v/>
      </c>
      <c r="AW45" s="6" t="str">
        <f>IF($A45="","",申込責任者!$N$27&amp;"")</f>
        <v/>
      </c>
      <c r="AX45" s="7" t="str">
        <f>IF($A45="","",申込責任者!$N$20&amp;"")</f>
        <v/>
      </c>
      <c r="AY45" s="6" t="str">
        <f>IF($A45="","",更新者名簿!AT51)</f>
        <v/>
      </c>
      <c r="AZ45" s="6" t="str">
        <f>IF($A45="","",申込責任者!$N$33&amp;"")</f>
        <v/>
      </c>
      <c r="BA45" s="6" t="str">
        <f t="shared" si="10"/>
        <v/>
      </c>
      <c r="BB45" s="6" t="str">
        <f t="shared" si="11"/>
        <v/>
      </c>
      <c r="BC45" s="6" t="str">
        <f>""</f>
        <v/>
      </c>
      <c r="BD45" s="6" t="str">
        <f>""</f>
        <v/>
      </c>
      <c r="BE45" s="6" t="str">
        <f t="shared" si="12"/>
        <v/>
      </c>
      <c r="BF45" s="6" t="str">
        <f t="shared" si="6"/>
        <v/>
      </c>
      <c r="BG45" s="7" t="str">
        <f>IF($A45="","",更新者名簿!AJ51&amp;"")</f>
        <v/>
      </c>
      <c r="BH45" s="7" t="str">
        <f>IF($A45="","",更新者名簿!AK51&amp;"")</f>
        <v/>
      </c>
      <c r="BI45" s="7" t="str">
        <f>IF($A45="","",更新者名簿!AL51&amp;"")</f>
        <v/>
      </c>
      <c r="BJ45" s="6" t="str">
        <f>IF(G45="","",申込責任者!$N$11)</f>
        <v/>
      </c>
      <c r="BK45" s="6" t="str">
        <f>IF(G45="","",申込責任者!$N$18)</f>
        <v/>
      </c>
    </row>
    <row r="46" spans="1:63">
      <c r="A46" s="6" t="str">
        <f>IF(更新者名簿!C52="","",更新者名簿!A52)</f>
        <v/>
      </c>
      <c r="B46" s="7" t="str">
        <f>IF($A46="","",更新者名簿!S52)</f>
        <v/>
      </c>
      <c r="C46" s="7" t="str">
        <f t="shared" si="8"/>
        <v/>
      </c>
      <c r="D46" s="7" t="str">
        <f>IF($A46="","",更新者名簿!Z52&amp;"")</f>
        <v/>
      </c>
      <c r="E46" s="7" t="str">
        <f>IF($A46="","",更新者名簿!Y52&amp;"")</f>
        <v/>
      </c>
      <c r="F46" s="7" t="str">
        <f>IF($A46="","",TEXT(SUBSTITUTE(更新者名簿!J52,".","/"),"yyyy/mm/dd"))</f>
        <v/>
      </c>
      <c r="G46" s="7" t="str">
        <f>IF($A46="","",TRIM(更新者名簿!C52)&amp;"")</f>
        <v/>
      </c>
      <c r="H46" s="7" t="str">
        <f>IF($A46="","",TRIM(更新者名簿!D52)&amp;"")</f>
        <v/>
      </c>
      <c r="I46" s="7" t="str">
        <f>IF($A46="","",DBCS(TRIM(PHONETIC(更新者名簿!E52)))&amp;"")</f>
        <v/>
      </c>
      <c r="J46" s="7" t="str">
        <f>IF($A46="","",DBCS(TRIM(PHONETIC(更新者名簿!F52)))&amp;"")</f>
        <v/>
      </c>
      <c r="K46" s="7" t="str">
        <f>IF($A46="","",PROPER(更新者名簿!G52)&amp;"")</f>
        <v/>
      </c>
      <c r="L46" s="7" t="str">
        <f>IF($G46="","",PROPER(更新者名簿!H52)&amp;"")</f>
        <v/>
      </c>
      <c r="M46" s="7" t="str">
        <f>""</f>
        <v/>
      </c>
      <c r="N46" s="7" t="str">
        <f>""</f>
        <v/>
      </c>
      <c r="O46" s="7" t="str">
        <f>""</f>
        <v/>
      </c>
      <c r="P46" s="7" t="str">
        <f>""</f>
        <v/>
      </c>
      <c r="Q46" s="7" t="str">
        <f>""</f>
        <v/>
      </c>
      <c r="R46" s="7" t="str">
        <f>""</f>
        <v/>
      </c>
      <c r="S46" s="7" t="str">
        <f>""</f>
        <v/>
      </c>
      <c r="T46" s="7" t="str">
        <f>""</f>
        <v/>
      </c>
      <c r="U46" s="7" t="str">
        <f t="shared" si="13"/>
        <v/>
      </c>
      <c r="V46" s="7" t="str">
        <f t="shared" si="13"/>
        <v/>
      </c>
      <c r="W46" s="7" t="str">
        <f>""</f>
        <v/>
      </c>
      <c r="X46" s="7" t="str">
        <f t="shared" si="9"/>
        <v/>
      </c>
      <c r="Y46" s="7" t="str">
        <f>""</f>
        <v/>
      </c>
      <c r="Z46" s="7" t="str">
        <f>""</f>
        <v/>
      </c>
      <c r="AA46" s="7" t="str">
        <f>""</f>
        <v/>
      </c>
      <c r="AB46" s="7" t="str">
        <f>""</f>
        <v/>
      </c>
      <c r="AC46" s="7" t="str">
        <f>IF($A46="","",更新者名簿!I52&amp;"")</f>
        <v/>
      </c>
      <c r="AD46" s="7" t="str">
        <f>IF($A46="","",更新者名簿!AH52&amp;"")</f>
        <v/>
      </c>
      <c r="AE46" s="7" t="str">
        <f>IF($A46="","",更新者名簿!B52&amp;"")</f>
        <v/>
      </c>
      <c r="AF46" s="8" t="str">
        <f>IF($A46="","",更新者名簿!X52)</f>
        <v/>
      </c>
      <c r="AG46" s="7" t="str">
        <f>IF($A46="","",更新者名簿!T52)</f>
        <v/>
      </c>
      <c r="AH46" s="7" t="str">
        <f>IF($A46="","",更新者名簿!U52&amp;"")</f>
        <v/>
      </c>
      <c r="AI46" s="7" t="str">
        <f>IF($A46="","",更新者名簿!AR52&amp;"")</f>
        <v/>
      </c>
      <c r="AJ46" s="7" t="str">
        <f>IF($A46="","",申込責任者!$N$39&amp;"")</f>
        <v/>
      </c>
      <c r="AK46" s="7" t="str">
        <f>IF($A46="","",申込責任者!$N$40&amp;"")</f>
        <v/>
      </c>
      <c r="AL46" s="7" t="str">
        <f>IF($A46="","",申込責任者!$N$42&amp;"")</f>
        <v/>
      </c>
      <c r="AM46" s="7" t="str">
        <f>IF($A46="","",申込責任者!$N$41)</f>
        <v/>
      </c>
      <c r="AN46" s="7" t="str">
        <f>IF($A46="","",申込責任者!$N$43&amp;"")</f>
        <v/>
      </c>
      <c r="AO46" s="7" t="str">
        <f>IF($A46="","",申込責任者!$N$44&amp;"")</f>
        <v/>
      </c>
      <c r="AP46" s="7" t="str">
        <f>IF($A46="","",申込責任者!$N$45&amp;"")</f>
        <v/>
      </c>
      <c r="AQ46" s="7" t="str">
        <f>IF($A46="","",申込責任者!$N$46&amp;"")</f>
        <v/>
      </c>
      <c r="AR46" s="7" t="str">
        <f>IF($A46="","",申込責任者!$N$47&amp;"")</f>
        <v/>
      </c>
      <c r="AS46" s="7" t="str">
        <f>IF($A46="","",申込責任者!$N$48&amp;"")</f>
        <v/>
      </c>
      <c r="AT46" s="7" t="str">
        <f>IF($A46="","",申込責任者!$N$49&amp;"")</f>
        <v/>
      </c>
      <c r="AU46" s="7" t="str">
        <f>IF($A46="","",申込責任者!$N$50&amp;"")</f>
        <v/>
      </c>
      <c r="AV46" s="7" t="str">
        <f>IF($A46="","",申込責任者!$N$51&amp;"")</f>
        <v/>
      </c>
      <c r="AW46" s="6" t="str">
        <f>IF($A46="","",申込責任者!$N$27&amp;"")</f>
        <v/>
      </c>
      <c r="AX46" s="7" t="str">
        <f>IF($A46="","",申込責任者!$N$20&amp;"")</f>
        <v/>
      </c>
      <c r="AY46" s="6" t="str">
        <f>IF($A46="","",更新者名簿!AT52)</f>
        <v/>
      </c>
      <c r="AZ46" s="6" t="str">
        <f>IF($A46="","",申込責任者!$N$33&amp;"")</f>
        <v/>
      </c>
      <c r="BA46" s="6" t="str">
        <f t="shared" si="10"/>
        <v/>
      </c>
      <c r="BB46" s="6" t="str">
        <f t="shared" si="11"/>
        <v/>
      </c>
      <c r="BC46" s="6" t="str">
        <f>""</f>
        <v/>
      </c>
      <c r="BD46" s="6" t="str">
        <f>""</f>
        <v/>
      </c>
      <c r="BE46" s="6" t="str">
        <f t="shared" si="12"/>
        <v/>
      </c>
      <c r="BF46" s="6" t="str">
        <f t="shared" si="6"/>
        <v/>
      </c>
      <c r="BG46" s="7" t="str">
        <f>IF($A46="","",更新者名簿!AJ52&amp;"")</f>
        <v/>
      </c>
      <c r="BH46" s="7" t="str">
        <f>IF($A46="","",更新者名簿!AK52&amp;"")</f>
        <v/>
      </c>
      <c r="BI46" s="7" t="str">
        <f>IF($A46="","",更新者名簿!AL52&amp;"")</f>
        <v/>
      </c>
      <c r="BJ46" s="6" t="str">
        <f>IF(G46="","",申込責任者!$N$11)</f>
        <v/>
      </c>
      <c r="BK46" s="6" t="str">
        <f>IF(G46="","",申込責任者!$N$18)</f>
        <v/>
      </c>
    </row>
    <row r="47" spans="1:63">
      <c r="A47" s="6" t="str">
        <f>IF(更新者名簿!C53="","",更新者名簿!A53)</f>
        <v/>
      </c>
      <c r="B47" s="7" t="str">
        <f>IF($A47="","",更新者名簿!S53)</f>
        <v/>
      </c>
      <c r="C47" s="7" t="str">
        <f t="shared" si="8"/>
        <v/>
      </c>
      <c r="D47" s="7" t="str">
        <f>IF($A47="","",更新者名簿!Z53&amp;"")</f>
        <v/>
      </c>
      <c r="E47" s="7" t="str">
        <f>IF($A47="","",更新者名簿!Y53&amp;"")</f>
        <v/>
      </c>
      <c r="F47" s="7" t="str">
        <f>IF($A47="","",TEXT(SUBSTITUTE(更新者名簿!J53,".","/"),"yyyy/mm/dd"))</f>
        <v/>
      </c>
      <c r="G47" s="7" t="str">
        <f>IF($A47="","",TRIM(更新者名簿!C53)&amp;"")</f>
        <v/>
      </c>
      <c r="H47" s="7" t="str">
        <f>IF($A47="","",TRIM(更新者名簿!D53)&amp;"")</f>
        <v/>
      </c>
      <c r="I47" s="7" t="str">
        <f>IF($A47="","",DBCS(TRIM(PHONETIC(更新者名簿!E53)))&amp;"")</f>
        <v/>
      </c>
      <c r="J47" s="7" t="str">
        <f>IF($A47="","",DBCS(TRIM(PHONETIC(更新者名簿!F53)))&amp;"")</f>
        <v/>
      </c>
      <c r="K47" s="7" t="str">
        <f>IF($A47="","",PROPER(更新者名簿!G53)&amp;"")</f>
        <v/>
      </c>
      <c r="L47" s="7" t="str">
        <f>IF($G47="","",PROPER(更新者名簿!H53)&amp;"")</f>
        <v/>
      </c>
      <c r="M47" s="7" t="str">
        <f>""</f>
        <v/>
      </c>
      <c r="N47" s="7" t="str">
        <f>""</f>
        <v/>
      </c>
      <c r="O47" s="7" t="str">
        <f>""</f>
        <v/>
      </c>
      <c r="P47" s="7" t="str">
        <f>""</f>
        <v/>
      </c>
      <c r="Q47" s="7" t="str">
        <f>""</f>
        <v/>
      </c>
      <c r="R47" s="7" t="str">
        <f>""</f>
        <v/>
      </c>
      <c r="S47" s="7" t="str">
        <f>""</f>
        <v/>
      </c>
      <c r="T47" s="7" t="str">
        <f>""</f>
        <v/>
      </c>
      <c r="U47" s="7" t="str">
        <f t="shared" si="13"/>
        <v/>
      </c>
      <c r="V47" s="7" t="str">
        <f t="shared" si="13"/>
        <v/>
      </c>
      <c r="W47" s="7" t="str">
        <f>""</f>
        <v/>
      </c>
      <c r="X47" s="7" t="str">
        <f t="shared" si="9"/>
        <v/>
      </c>
      <c r="Y47" s="7" t="str">
        <f>""</f>
        <v/>
      </c>
      <c r="Z47" s="7" t="str">
        <f>""</f>
        <v/>
      </c>
      <c r="AA47" s="7" t="str">
        <f>""</f>
        <v/>
      </c>
      <c r="AB47" s="7" t="str">
        <f>""</f>
        <v/>
      </c>
      <c r="AC47" s="7" t="str">
        <f>IF($A47="","",更新者名簿!I53&amp;"")</f>
        <v/>
      </c>
      <c r="AD47" s="7" t="str">
        <f>IF($A47="","",更新者名簿!AH53&amp;"")</f>
        <v/>
      </c>
      <c r="AE47" s="7" t="str">
        <f>IF($A47="","",更新者名簿!B53&amp;"")</f>
        <v/>
      </c>
      <c r="AF47" s="8" t="str">
        <f>IF($A47="","",更新者名簿!X53)</f>
        <v/>
      </c>
      <c r="AG47" s="7" t="str">
        <f>IF($A47="","",更新者名簿!T53)</f>
        <v/>
      </c>
      <c r="AH47" s="7" t="str">
        <f>IF($A47="","",更新者名簿!U53&amp;"")</f>
        <v/>
      </c>
      <c r="AI47" s="7" t="str">
        <f>IF($A47="","",更新者名簿!AR53&amp;"")</f>
        <v/>
      </c>
      <c r="AJ47" s="7" t="str">
        <f>IF($A47="","",申込責任者!$N$39&amp;"")</f>
        <v/>
      </c>
      <c r="AK47" s="7" t="str">
        <f>IF($A47="","",申込責任者!$N$40&amp;"")</f>
        <v/>
      </c>
      <c r="AL47" s="7" t="str">
        <f>IF($A47="","",申込責任者!$N$42&amp;"")</f>
        <v/>
      </c>
      <c r="AM47" s="7" t="str">
        <f>IF($A47="","",申込責任者!$N$41)</f>
        <v/>
      </c>
      <c r="AN47" s="7" t="str">
        <f>IF($A47="","",申込責任者!$N$43&amp;"")</f>
        <v/>
      </c>
      <c r="AO47" s="7" t="str">
        <f>IF($A47="","",申込責任者!$N$44&amp;"")</f>
        <v/>
      </c>
      <c r="AP47" s="7" t="str">
        <f>IF($A47="","",申込責任者!$N$45&amp;"")</f>
        <v/>
      </c>
      <c r="AQ47" s="7" t="str">
        <f>IF($A47="","",申込責任者!$N$46&amp;"")</f>
        <v/>
      </c>
      <c r="AR47" s="7" t="str">
        <f>IF($A47="","",申込責任者!$N$47&amp;"")</f>
        <v/>
      </c>
      <c r="AS47" s="7" t="str">
        <f>IF($A47="","",申込責任者!$N$48&amp;"")</f>
        <v/>
      </c>
      <c r="AT47" s="7" t="str">
        <f>IF($A47="","",申込責任者!$N$49&amp;"")</f>
        <v/>
      </c>
      <c r="AU47" s="7" t="str">
        <f>IF($A47="","",申込責任者!$N$50&amp;"")</f>
        <v/>
      </c>
      <c r="AV47" s="7" t="str">
        <f>IF($A47="","",申込責任者!$N$51&amp;"")</f>
        <v/>
      </c>
      <c r="AW47" s="6" t="str">
        <f>IF($A47="","",申込責任者!$N$27&amp;"")</f>
        <v/>
      </c>
      <c r="AX47" s="7" t="str">
        <f>IF($A47="","",申込責任者!$N$20&amp;"")</f>
        <v/>
      </c>
      <c r="AY47" s="6" t="str">
        <f>IF($A47="","",更新者名簿!AT53)</f>
        <v/>
      </c>
      <c r="AZ47" s="6" t="str">
        <f>IF($A47="","",申込責任者!$N$33&amp;"")</f>
        <v/>
      </c>
      <c r="BA47" s="6" t="str">
        <f t="shared" si="10"/>
        <v/>
      </c>
      <c r="BB47" s="6" t="str">
        <f t="shared" si="11"/>
        <v/>
      </c>
      <c r="BC47" s="6" t="str">
        <f>""</f>
        <v/>
      </c>
      <c r="BD47" s="6" t="str">
        <f>""</f>
        <v/>
      </c>
      <c r="BE47" s="6" t="str">
        <f t="shared" si="12"/>
        <v/>
      </c>
      <c r="BF47" s="6" t="str">
        <f t="shared" si="6"/>
        <v/>
      </c>
      <c r="BG47" s="7" t="str">
        <f>IF($A47="","",更新者名簿!AJ53&amp;"")</f>
        <v/>
      </c>
      <c r="BH47" s="7" t="str">
        <f>IF($A47="","",更新者名簿!AK53&amp;"")</f>
        <v/>
      </c>
      <c r="BI47" s="7" t="str">
        <f>IF($A47="","",更新者名簿!AL53&amp;"")</f>
        <v/>
      </c>
      <c r="BJ47" s="6" t="str">
        <f>IF(G47="","",申込責任者!$N$11)</f>
        <v/>
      </c>
      <c r="BK47" s="6" t="str">
        <f>IF(G47="","",申込責任者!$N$18)</f>
        <v/>
      </c>
    </row>
    <row r="48" spans="1:63">
      <c r="A48" s="6" t="str">
        <f>IF(更新者名簿!C54="","",更新者名簿!A54)</f>
        <v/>
      </c>
      <c r="B48" s="7" t="str">
        <f>IF($A48="","",更新者名簿!S54)</f>
        <v/>
      </c>
      <c r="C48" s="7" t="str">
        <f t="shared" si="8"/>
        <v/>
      </c>
      <c r="D48" s="7" t="str">
        <f>IF($A48="","",更新者名簿!Z54&amp;"")</f>
        <v/>
      </c>
      <c r="E48" s="7" t="str">
        <f>IF($A48="","",更新者名簿!Y54&amp;"")</f>
        <v/>
      </c>
      <c r="F48" s="7" t="str">
        <f>IF($A48="","",TEXT(SUBSTITUTE(更新者名簿!J54,".","/"),"yyyy/mm/dd"))</f>
        <v/>
      </c>
      <c r="G48" s="7" t="str">
        <f>IF($A48="","",TRIM(更新者名簿!C54)&amp;"")</f>
        <v/>
      </c>
      <c r="H48" s="7" t="str">
        <f>IF($A48="","",TRIM(更新者名簿!D54)&amp;"")</f>
        <v/>
      </c>
      <c r="I48" s="7" t="str">
        <f>IF($A48="","",DBCS(TRIM(PHONETIC(更新者名簿!E54)))&amp;"")</f>
        <v/>
      </c>
      <c r="J48" s="7" t="str">
        <f>IF($A48="","",DBCS(TRIM(PHONETIC(更新者名簿!F54)))&amp;"")</f>
        <v/>
      </c>
      <c r="K48" s="7" t="str">
        <f>IF($A48="","",PROPER(更新者名簿!G54)&amp;"")</f>
        <v/>
      </c>
      <c r="L48" s="7" t="str">
        <f>IF($G48="","",PROPER(更新者名簿!H54)&amp;"")</f>
        <v/>
      </c>
      <c r="M48" s="7" t="str">
        <f>""</f>
        <v/>
      </c>
      <c r="N48" s="7" t="str">
        <f>""</f>
        <v/>
      </c>
      <c r="O48" s="7" t="str">
        <f>""</f>
        <v/>
      </c>
      <c r="P48" s="7" t="str">
        <f>""</f>
        <v/>
      </c>
      <c r="Q48" s="7" t="str">
        <f>""</f>
        <v/>
      </c>
      <c r="R48" s="7" t="str">
        <f>""</f>
        <v/>
      </c>
      <c r="S48" s="7" t="str">
        <f>""</f>
        <v/>
      </c>
      <c r="T48" s="7" t="str">
        <f>""</f>
        <v/>
      </c>
      <c r="U48" s="7" t="str">
        <f t="shared" si="13"/>
        <v/>
      </c>
      <c r="V48" s="7" t="str">
        <f t="shared" si="13"/>
        <v/>
      </c>
      <c r="W48" s="7" t="str">
        <f>""</f>
        <v/>
      </c>
      <c r="X48" s="7" t="str">
        <f t="shared" si="9"/>
        <v/>
      </c>
      <c r="Y48" s="7" t="str">
        <f>""</f>
        <v/>
      </c>
      <c r="Z48" s="7" t="str">
        <f>""</f>
        <v/>
      </c>
      <c r="AA48" s="7" t="str">
        <f>""</f>
        <v/>
      </c>
      <c r="AB48" s="7" t="str">
        <f>""</f>
        <v/>
      </c>
      <c r="AC48" s="7" t="str">
        <f>IF($A48="","",更新者名簿!I54&amp;"")</f>
        <v/>
      </c>
      <c r="AD48" s="7" t="str">
        <f>IF($A48="","",更新者名簿!AH54&amp;"")</f>
        <v/>
      </c>
      <c r="AE48" s="7" t="str">
        <f>IF($A48="","",更新者名簿!B54&amp;"")</f>
        <v/>
      </c>
      <c r="AF48" s="8" t="str">
        <f>IF($A48="","",更新者名簿!X54)</f>
        <v/>
      </c>
      <c r="AG48" s="7" t="str">
        <f>IF($A48="","",更新者名簿!T54)</f>
        <v/>
      </c>
      <c r="AH48" s="7" t="str">
        <f>IF($A48="","",更新者名簿!U54&amp;"")</f>
        <v/>
      </c>
      <c r="AI48" s="7" t="str">
        <f>IF($A48="","",更新者名簿!AR54&amp;"")</f>
        <v/>
      </c>
      <c r="AJ48" s="7" t="str">
        <f>IF($A48="","",申込責任者!$N$39&amp;"")</f>
        <v/>
      </c>
      <c r="AK48" s="7" t="str">
        <f>IF($A48="","",申込責任者!$N$40&amp;"")</f>
        <v/>
      </c>
      <c r="AL48" s="7" t="str">
        <f>IF($A48="","",申込責任者!$N$42&amp;"")</f>
        <v/>
      </c>
      <c r="AM48" s="7" t="str">
        <f>IF($A48="","",申込責任者!$N$41)</f>
        <v/>
      </c>
      <c r="AN48" s="7" t="str">
        <f>IF($A48="","",申込責任者!$N$43&amp;"")</f>
        <v/>
      </c>
      <c r="AO48" s="7" t="str">
        <f>IF($A48="","",申込責任者!$N$44&amp;"")</f>
        <v/>
      </c>
      <c r="AP48" s="7" t="str">
        <f>IF($A48="","",申込責任者!$N$45&amp;"")</f>
        <v/>
      </c>
      <c r="AQ48" s="7" t="str">
        <f>IF($A48="","",申込責任者!$N$46&amp;"")</f>
        <v/>
      </c>
      <c r="AR48" s="7" t="str">
        <f>IF($A48="","",申込責任者!$N$47&amp;"")</f>
        <v/>
      </c>
      <c r="AS48" s="7" t="str">
        <f>IF($A48="","",申込責任者!$N$48&amp;"")</f>
        <v/>
      </c>
      <c r="AT48" s="7" t="str">
        <f>IF($A48="","",申込責任者!$N$49&amp;"")</f>
        <v/>
      </c>
      <c r="AU48" s="7" t="str">
        <f>IF($A48="","",申込責任者!$N$50&amp;"")</f>
        <v/>
      </c>
      <c r="AV48" s="7" t="str">
        <f>IF($A48="","",申込責任者!$N$51&amp;"")</f>
        <v/>
      </c>
      <c r="AW48" s="6" t="str">
        <f>IF($A48="","",申込責任者!$N$27&amp;"")</f>
        <v/>
      </c>
      <c r="AX48" s="7" t="str">
        <f>IF($A48="","",申込責任者!$N$20&amp;"")</f>
        <v/>
      </c>
      <c r="AY48" s="6" t="str">
        <f>IF($A48="","",更新者名簿!AT54)</f>
        <v/>
      </c>
      <c r="AZ48" s="6" t="str">
        <f>IF($A48="","",申込責任者!$N$33&amp;"")</f>
        <v/>
      </c>
      <c r="BA48" s="6" t="str">
        <f t="shared" si="10"/>
        <v/>
      </c>
      <c r="BB48" s="6" t="str">
        <f t="shared" si="11"/>
        <v/>
      </c>
      <c r="BC48" s="6" t="str">
        <f>""</f>
        <v/>
      </c>
      <c r="BD48" s="6" t="str">
        <f>""</f>
        <v/>
      </c>
      <c r="BE48" s="6" t="str">
        <f t="shared" si="12"/>
        <v/>
      </c>
      <c r="BF48" s="6" t="str">
        <f t="shared" si="6"/>
        <v/>
      </c>
      <c r="BG48" s="7" t="str">
        <f>IF($A48="","",更新者名簿!AJ54&amp;"")</f>
        <v/>
      </c>
      <c r="BH48" s="7" t="str">
        <f>IF($A48="","",更新者名簿!AK54&amp;"")</f>
        <v/>
      </c>
      <c r="BI48" s="7" t="str">
        <f>IF($A48="","",更新者名簿!AL54&amp;"")</f>
        <v/>
      </c>
      <c r="BJ48" s="6" t="str">
        <f>IF(G48="","",申込責任者!$N$11)</f>
        <v/>
      </c>
      <c r="BK48" s="6" t="str">
        <f>IF(G48="","",申込責任者!$N$18)</f>
        <v/>
      </c>
    </row>
    <row r="49" spans="1:63">
      <c r="A49" s="6" t="str">
        <f>IF(更新者名簿!C55="","",更新者名簿!A55)</f>
        <v/>
      </c>
      <c r="B49" s="7" t="str">
        <f>IF($A49="","",更新者名簿!S55)</f>
        <v/>
      </c>
      <c r="C49" s="7" t="str">
        <f t="shared" si="8"/>
        <v/>
      </c>
      <c r="D49" s="7" t="str">
        <f>IF($A49="","",更新者名簿!Z55&amp;"")</f>
        <v/>
      </c>
      <c r="E49" s="7" t="str">
        <f>IF($A49="","",更新者名簿!Y55&amp;"")</f>
        <v/>
      </c>
      <c r="F49" s="7" t="str">
        <f>IF($A49="","",TEXT(SUBSTITUTE(更新者名簿!J55,".","/"),"yyyy/mm/dd"))</f>
        <v/>
      </c>
      <c r="G49" s="7" t="str">
        <f>IF($A49="","",TRIM(更新者名簿!C55)&amp;"")</f>
        <v/>
      </c>
      <c r="H49" s="7" t="str">
        <f>IF($A49="","",TRIM(更新者名簿!D55)&amp;"")</f>
        <v/>
      </c>
      <c r="I49" s="7" t="str">
        <f>IF($A49="","",DBCS(TRIM(PHONETIC(更新者名簿!E55)))&amp;"")</f>
        <v/>
      </c>
      <c r="J49" s="7" t="str">
        <f>IF($A49="","",DBCS(TRIM(PHONETIC(更新者名簿!F55)))&amp;"")</f>
        <v/>
      </c>
      <c r="K49" s="7" t="str">
        <f>IF($A49="","",PROPER(更新者名簿!G55)&amp;"")</f>
        <v/>
      </c>
      <c r="L49" s="7" t="str">
        <f>IF($G49="","",PROPER(更新者名簿!H55)&amp;"")</f>
        <v/>
      </c>
      <c r="M49" s="7" t="str">
        <f>""</f>
        <v/>
      </c>
      <c r="N49" s="7" t="str">
        <f>""</f>
        <v/>
      </c>
      <c r="O49" s="7" t="str">
        <f>""</f>
        <v/>
      </c>
      <c r="P49" s="7" t="str">
        <f>""</f>
        <v/>
      </c>
      <c r="Q49" s="7" t="str">
        <f>""</f>
        <v/>
      </c>
      <c r="R49" s="7" t="str">
        <f>""</f>
        <v/>
      </c>
      <c r="S49" s="7" t="str">
        <f>""</f>
        <v/>
      </c>
      <c r="T49" s="7" t="str">
        <f>""</f>
        <v/>
      </c>
      <c r="U49" s="7" t="str">
        <f t="shared" si="13"/>
        <v/>
      </c>
      <c r="V49" s="7" t="str">
        <f t="shared" si="13"/>
        <v/>
      </c>
      <c r="W49" s="7" t="str">
        <f>""</f>
        <v/>
      </c>
      <c r="X49" s="7" t="str">
        <f t="shared" si="9"/>
        <v/>
      </c>
      <c r="Y49" s="7" t="str">
        <f>""</f>
        <v/>
      </c>
      <c r="Z49" s="7" t="str">
        <f>""</f>
        <v/>
      </c>
      <c r="AA49" s="7" t="str">
        <f>""</f>
        <v/>
      </c>
      <c r="AB49" s="7" t="str">
        <f>""</f>
        <v/>
      </c>
      <c r="AC49" s="7" t="str">
        <f>IF($A49="","",更新者名簿!I55&amp;"")</f>
        <v/>
      </c>
      <c r="AD49" s="7" t="str">
        <f>IF($A49="","",更新者名簿!AH55&amp;"")</f>
        <v/>
      </c>
      <c r="AE49" s="7" t="str">
        <f>IF($A49="","",更新者名簿!B55&amp;"")</f>
        <v/>
      </c>
      <c r="AF49" s="8" t="str">
        <f>IF($A49="","",更新者名簿!X55)</f>
        <v/>
      </c>
      <c r="AG49" s="7" t="str">
        <f>IF($A49="","",更新者名簿!T55)</f>
        <v/>
      </c>
      <c r="AH49" s="7" t="str">
        <f>IF($A49="","",更新者名簿!U55&amp;"")</f>
        <v/>
      </c>
      <c r="AI49" s="7" t="str">
        <f>IF($A49="","",更新者名簿!AR55&amp;"")</f>
        <v/>
      </c>
      <c r="AJ49" s="7" t="str">
        <f>IF($A49="","",申込責任者!$N$39&amp;"")</f>
        <v/>
      </c>
      <c r="AK49" s="7" t="str">
        <f>IF($A49="","",申込責任者!$N$40&amp;"")</f>
        <v/>
      </c>
      <c r="AL49" s="7" t="str">
        <f>IF($A49="","",申込責任者!$N$42&amp;"")</f>
        <v/>
      </c>
      <c r="AM49" s="7" t="str">
        <f>IF($A49="","",申込責任者!$N$41)</f>
        <v/>
      </c>
      <c r="AN49" s="7" t="str">
        <f>IF($A49="","",申込責任者!$N$43&amp;"")</f>
        <v/>
      </c>
      <c r="AO49" s="7" t="str">
        <f>IF($A49="","",申込責任者!$N$44&amp;"")</f>
        <v/>
      </c>
      <c r="AP49" s="7" t="str">
        <f>IF($A49="","",申込責任者!$N$45&amp;"")</f>
        <v/>
      </c>
      <c r="AQ49" s="7" t="str">
        <f>IF($A49="","",申込責任者!$N$46&amp;"")</f>
        <v/>
      </c>
      <c r="AR49" s="7" t="str">
        <f>IF($A49="","",申込責任者!$N$47&amp;"")</f>
        <v/>
      </c>
      <c r="AS49" s="7" t="str">
        <f>IF($A49="","",申込責任者!$N$48&amp;"")</f>
        <v/>
      </c>
      <c r="AT49" s="7" t="str">
        <f>IF($A49="","",申込責任者!$N$49&amp;"")</f>
        <v/>
      </c>
      <c r="AU49" s="7" t="str">
        <f>IF($A49="","",申込責任者!$N$50&amp;"")</f>
        <v/>
      </c>
      <c r="AV49" s="7" t="str">
        <f>IF($A49="","",申込責任者!$N$51&amp;"")</f>
        <v/>
      </c>
      <c r="AW49" s="6" t="str">
        <f>IF($A49="","",申込責任者!$N$27&amp;"")</f>
        <v/>
      </c>
      <c r="AX49" s="7" t="str">
        <f>IF($A49="","",申込責任者!$N$20&amp;"")</f>
        <v/>
      </c>
      <c r="AY49" s="6" t="str">
        <f>IF($A49="","",更新者名簿!AT55)</f>
        <v/>
      </c>
      <c r="AZ49" s="6" t="str">
        <f>IF($A49="","",申込責任者!$N$33&amp;"")</f>
        <v/>
      </c>
      <c r="BA49" s="6" t="str">
        <f t="shared" si="10"/>
        <v/>
      </c>
      <c r="BB49" s="6" t="str">
        <f t="shared" si="11"/>
        <v/>
      </c>
      <c r="BC49" s="6" t="str">
        <f>""</f>
        <v/>
      </c>
      <c r="BD49" s="6" t="str">
        <f>""</f>
        <v/>
      </c>
      <c r="BE49" s="6" t="str">
        <f t="shared" si="12"/>
        <v/>
      </c>
      <c r="BF49" s="6" t="str">
        <f t="shared" si="6"/>
        <v/>
      </c>
      <c r="BG49" s="7" t="str">
        <f>IF($A49="","",更新者名簿!AJ55&amp;"")</f>
        <v/>
      </c>
      <c r="BH49" s="7" t="str">
        <f>IF($A49="","",更新者名簿!AK55&amp;"")</f>
        <v/>
      </c>
      <c r="BI49" s="7" t="str">
        <f>IF($A49="","",更新者名簿!AL55&amp;"")</f>
        <v/>
      </c>
      <c r="BJ49" s="6" t="str">
        <f>IF(G49="","",申込責任者!$N$11)</f>
        <v/>
      </c>
      <c r="BK49" s="6" t="str">
        <f>IF(G49="","",申込責任者!$N$18)</f>
        <v/>
      </c>
    </row>
    <row r="50" spans="1:63">
      <c r="A50" s="6" t="str">
        <f>IF(更新者名簿!C56="","",更新者名簿!A56)</f>
        <v/>
      </c>
      <c r="B50" s="7" t="str">
        <f>IF($A50="","",更新者名簿!S56)</f>
        <v/>
      </c>
      <c r="C50" s="7" t="str">
        <f t="shared" si="8"/>
        <v/>
      </c>
      <c r="D50" s="7" t="str">
        <f>IF($A50="","",更新者名簿!Z56&amp;"")</f>
        <v/>
      </c>
      <c r="E50" s="7" t="str">
        <f>IF($A50="","",更新者名簿!Y56&amp;"")</f>
        <v/>
      </c>
      <c r="F50" s="7" t="str">
        <f>IF($A50="","",TEXT(SUBSTITUTE(更新者名簿!J56,".","/"),"yyyy/mm/dd"))</f>
        <v/>
      </c>
      <c r="G50" s="7" t="str">
        <f>IF($A50="","",TRIM(更新者名簿!C56)&amp;"")</f>
        <v/>
      </c>
      <c r="H50" s="7" t="str">
        <f>IF($A50="","",TRIM(更新者名簿!D56)&amp;"")</f>
        <v/>
      </c>
      <c r="I50" s="7" t="str">
        <f>IF($A50="","",DBCS(TRIM(PHONETIC(更新者名簿!E56)))&amp;"")</f>
        <v/>
      </c>
      <c r="J50" s="7" t="str">
        <f>IF($A50="","",DBCS(TRIM(PHONETIC(更新者名簿!F56)))&amp;"")</f>
        <v/>
      </c>
      <c r="K50" s="7" t="str">
        <f>IF($A50="","",PROPER(更新者名簿!G56)&amp;"")</f>
        <v/>
      </c>
      <c r="L50" s="7" t="str">
        <f>IF($G50="","",PROPER(更新者名簿!H56)&amp;"")</f>
        <v/>
      </c>
      <c r="M50" s="7" t="str">
        <f>""</f>
        <v/>
      </c>
      <c r="N50" s="7" t="str">
        <f>""</f>
        <v/>
      </c>
      <c r="O50" s="7" t="str">
        <f>""</f>
        <v/>
      </c>
      <c r="P50" s="7" t="str">
        <f>""</f>
        <v/>
      </c>
      <c r="Q50" s="7" t="str">
        <f>""</f>
        <v/>
      </c>
      <c r="R50" s="7" t="str">
        <f>""</f>
        <v/>
      </c>
      <c r="S50" s="7" t="str">
        <f>""</f>
        <v/>
      </c>
      <c r="T50" s="7" t="str">
        <f>""</f>
        <v/>
      </c>
      <c r="U50" s="7" t="str">
        <f t="shared" si="13"/>
        <v/>
      </c>
      <c r="V50" s="7" t="str">
        <f t="shared" si="13"/>
        <v/>
      </c>
      <c r="W50" s="7" t="str">
        <f>""</f>
        <v/>
      </c>
      <c r="X50" s="7" t="str">
        <f t="shared" si="9"/>
        <v/>
      </c>
      <c r="Y50" s="7" t="str">
        <f>""</f>
        <v/>
      </c>
      <c r="Z50" s="7" t="str">
        <f>""</f>
        <v/>
      </c>
      <c r="AA50" s="7" t="str">
        <f>""</f>
        <v/>
      </c>
      <c r="AB50" s="7" t="str">
        <f>""</f>
        <v/>
      </c>
      <c r="AC50" s="7" t="str">
        <f>IF($A50="","",更新者名簿!I56&amp;"")</f>
        <v/>
      </c>
      <c r="AD50" s="7" t="str">
        <f>IF($A50="","",更新者名簿!AH56&amp;"")</f>
        <v/>
      </c>
      <c r="AE50" s="7" t="str">
        <f>IF($A50="","",更新者名簿!B56&amp;"")</f>
        <v/>
      </c>
      <c r="AF50" s="8" t="str">
        <f>IF($A50="","",更新者名簿!X56)</f>
        <v/>
      </c>
      <c r="AG50" s="7" t="str">
        <f>IF($A50="","",更新者名簿!T56)</f>
        <v/>
      </c>
      <c r="AH50" s="7" t="str">
        <f>IF($A50="","",更新者名簿!U56&amp;"")</f>
        <v/>
      </c>
      <c r="AI50" s="7" t="str">
        <f>IF($A50="","",更新者名簿!AR56&amp;"")</f>
        <v/>
      </c>
      <c r="AJ50" s="7" t="str">
        <f>IF($A50="","",申込責任者!$N$39&amp;"")</f>
        <v/>
      </c>
      <c r="AK50" s="7" t="str">
        <f>IF($A50="","",申込責任者!$N$40&amp;"")</f>
        <v/>
      </c>
      <c r="AL50" s="7" t="str">
        <f>IF($A50="","",申込責任者!$N$42&amp;"")</f>
        <v/>
      </c>
      <c r="AM50" s="7" t="str">
        <f>IF($A50="","",申込責任者!$N$41)</f>
        <v/>
      </c>
      <c r="AN50" s="7" t="str">
        <f>IF($A50="","",申込責任者!$N$43&amp;"")</f>
        <v/>
      </c>
      <c r="AO50" s="7" t="str">
        <f>IF($A50="","",申込責任者!$N$44&amp;"")</f>
        <v/>
      </c>
      <c r="AP50" s="7" t="str">
        <f>IF($A50="","",申込責任者!$N$45&amp;"")</f>
        <v/>
      </c>
      <c r="AQ50" s="7" t="str">
        <f>IF($A50="","",申込責任者!$N$46&amp;"")</f>
        <v/>
      </c>
      <c r="AR50" s="7" t="str">
        <f>IF($A50="","",申込責任者!$N$47&amp;"")</f>
        <v/>
      </c>
      <c r="AS50" s="7" t="str">
        <f>IF($A50="","",申込責任者!$N$48&amp;"")</f>
        <v/>
      </c>
      <c r="AT50" s="7" t="str">
        <f>IF($A50="","",申込責任者!$N$49&amp;"")</f>
        <v/>
      </c>
      <c r="AU50" s="7" t="str">
        <f>IF($A50="","",申込責任者!$N$50&amp;"")</f>
        <v/>
      </c>
      <c r="AV50" s="7" t="str">
        <f>IF($A50="","",申込責任者!$N$51&amp;"")</f>
        <v/>
      </c>
      <c r="AW50" s="6" t="str">
        <f>IF($A50="","",申込責任者!$N$27&amp;"")</f>
        <v/>
      </c>
      <c r="AX50" s="7" t="str">
        <f>IF($A50="","",申込責任者!$N$20&amp;"")</f>
        <v/>
      </c>
      <c r="AY50" s="6" t="str">
        <f>IF($A50="","",更新者名簿!AT56)</f>
        <v/>
      </c>
      <c r="AZ50" s="6" t="str">
        <f>IF($A50="","",申込責任者!$N$33&amp;"")</f>
        <v/>
      </c>
      <c r="BA50" s="6" t="str">
        <f t="shared" si="10"/>
        <v/>
      </c>
      <c r="BB50" s="6" t="str">
        <f t="shared" si="11"/>
        <v/>
      </c>
      <c r="BC50" s="6" t="str">
        <f>""</f>
        <v/>
      </c>
      <c r="BD50" s="6" t="str">
        <f>""</f>
        <v/>
      </c>
      <c r="BE50" s="6" t="str">
        <f t="shared" si="12"/>
        <v/>
      </c>
      <c r="BF50" s="6" t="str">
        <f t="shared" si="6"/>
        <v/>
      </c>
      <c r="BG50" s="7" t="str">
        <f>IF($A50="","",更新者名簿!AJ56&amp;"")</f>
        <v/>
      </c>
      <c r="BH50" s="7" t="str">
        <f>IF($A50="","",更新者名簿!AK56&amp;"")</f>
        <v/>
      </c>
      <c r="BI50" s="7" t="str">
        <f>IF($A50="","",更新者名簿!AL56&amp;"")</f>
        <v/>
      </c>
      <c r="BJ50" s="6" t="str">
        <f>IF(G50="","",申込責任者!$N$11)</f>
        <v/>
      </c>
      <c r="BK50" s="6" t="str">
        <f>IF(G50="","",申込責任者!$N$18)</f>
        <v/>
      </c>
    </row>
    <row r="51" spans="1:63">
      <c r="A51" s="6" t="str">
        <f>IF(更新者名簿!C57="","",更新者名簿!A57)</f>
        <v/>
      </c>
      <c r="B51" s="7" t="str">
        <f>IF($A51="","",更新者名簿!S57)</f>
        <v/>
      </c>
      <c r="C51" s="7" t="str">
        <f t="shared" si="8"/>
        <v/>
      </c>
      <c r="D51" s="7" t="str">
        <f>IF($A51="","",更新者名簿!Z57&amp;"")</f>
        <v/>
      </c>
      <c r="E51" s="7" t="str">
        <f>IF($A51="","",更新者名簿!Y57&amp;"")</f>
        <v/>
      </c>
      <c r="F51" s="7" t="str">
        <f>IF($A51="","",TEXT(SUBSTITUTE(更新者名簿!J57,".","/"),"yyyy/mm/dd"))</f>
        <v/>
      </c>
      <c r="G51" s="7" t="str">
        <f>IF($A51="","",TRIM(更新者名簿!C57)&amp;"")</f>
        <v/>
      </c>
      <c r="H51" s="7" t="str">
        <f>IF($A51="","",TRIM(更新者名簿!D57)&amp;"")</f>
        <v/>
      </c>
      <c r="I51" s="7" t="str">
        <f>IF($A51="","",DBCS(TRIM(PHONETIC(更新者名簿!E57)))&amp;"")</f>
        <v/>
      </c>
      <c r="J51" s="7" t="str">
        <f>IF($A51="","",DBCS(TRIM(PHONETIC(更新者名簿!F57)))&amp;"")</f>
        <v/>
      </c>
      <c r="K51" s="7" t="str">
        <f>IF($A51="","",PROPER(更新者名簿!G57)&amp;"")</f>
        <v/>
      </c>
      <c r="L51" s="7" t="str">
        <f>IF($G51="","",PROPER(更新者名簿!H57)&amp;"")</f>
        <v/>
      </c>
      <c r="M51" s="7" t="str">
        <f>""</f>
        <v/>
      </c>
      <c r="N51" s="7" t="str">
        <f>""</f>
        <v/>
      </c>
      <c r="O51" s="7" t="str">
        <f>""</f>
        <v/>
      </c>
      <c r="P51" s="7" t="str">
        <f>""</f>
        <v/>
      </c>
      <c r="Q51" s="7" t="str">
        <f>""</f>
        <v/>
      </c>
      <c r="R51" s="7" t="str">
        <f>""</f>
        <v/>
      </c>
      <c r="S51" s="7" t="str">
        <f>""</f>
        <v/>
      </c>
      <c r="T51" s="7" t="str">
        <f>""</f>
        <v/>
      </c>
      <c r="U51" s="7" t="str">
        <f t="shared" si="13"/>
        <v/>
      </c>
      <c r="V51" s="7" t="str">
        <f t="shared" si="13"/>
        <v/>
      </c>
      <c r="W51" s="7" t="str">
        <f>""</f>
        <v/>
      </c>
      <c r="X51" s="7" t="str">
        <f t="shared" si="9"/>
        <v/>
      </c>
      <c r="Y51" s="7" t="str">
        <f>""</f>
        <v/>
      </c>
      <c r="Z51" s="7" t="str">
        <f>""</f>
        <v/>
      </c>
      <c r="AA51" s="7" t="str">
        <f>""</f>
        <v/>
      </c>
      <c r="AB51" s="7" t="str">
        <f>""</f>
        <v/>
      </c>
      <c r="AC51" s="7" t="str">
        <f>IF($A51="","",更新者名簿!I57&amp;"")</f>
        <v/>
      </c>
      <c r="AD51" s="7" t="str">
        <f>IF($A51="","",更新者名簿!AH57&amp;"")</f>
        <v/>
      </c>
      <c r="AE51" s="7" t="str">
        <f>IF($A51="","",更新者名簿!B57&amp;"")</f>
        <v/>
      </c>
      <c r="AF51" s="8" t="str">
        <f>IF($A51="","",更新者名簿!X57)</f>
        <v/>
      </c>
      <c r="AG51" s="7" t="str">
        <f>IF($A51="","",更新者名簿!T57)</f>
        <v/>
      </c>
      <c r="AH51" s="7" t="str">
        <f>IF($A51="","",更新者名簿!U57&amp;"")</f>
        <v/>
      </c>
      <c r="AI51" s="7" t="str">
        <f>IF($A51="","",更新者名簿!AR57&amp;"")</f>
        <v/>
      </c>
      <c r="AJ51" s="7" t="str">
        <f>IF($A51="","",申込責任者!$N$39&amp;"")</f>
        <v/>
      </c>
      <c r="AK51" s="7" t="str">
        <f>IF($A51="","",申込責任者!$N$40&amp;"")</f>
        <v/>
      </c>
      <c r="AL51" s="7" t="str">
        <f>IF($A51="","",申込責任者!$N$42&amp;"")</f>
        <v/>
      </c>
      <c r="AM51" s="7" t="str">
        <f>IF($A51="","",申込責任者!$N$41)</f>
        <v/>
      </c>
      <c r="AN51" s="7" t="str">
        <f>IF($A51="","",申込責任者!$N$43&amp;"")</f>
        <v/>
      </c>
      <c r="AO51" s="7" t="str">
        <f>IF($A51="","",申込責任者!$N$44&amp;"")</f>
        <v/>
      </c>
      <c r="AP51" s="7" t="str">
        <f>IF($A51="","",申込責任者!$N$45&amp;"")</f>
        <v/>
      </c>
      <c r="AQ51" s="7" t="str">
        <f>IF($A51="","",申込責任者!$N$46&amp;"")</f>
        <v/>
      </c>
      <c r="AR51" s="7" t="str">
        <f>IF($A51="","",申込責任者!$N$47&amp;"")</f>
        <v/>
      </c>
      <c r="AS51" s="7" t="str">
        <f>IF($A51="","",申込責任者!$N$48&amp;"")</f>
        <v/>
      </c>
      <c r="AT51" s="7" t="str">
        <f>IF($A51="","",申込責任者!$N$49&amp;"")</f>
        <v/>
      </c>
      <c r="AU51" s="7" t="str">
        <f>IF($A51="","",申込責任者!$N$50&amp;"")</f>
        <v/>
      </c>
      <c r="AV51" s="7" t="str">
        <f>IF($A51="","",申込責任者!$N$51&amp;"")</f>
        <v/>
      </c>
      <c r="AW51" s="6" t="str">
        <f>IF($A51="","",申込責任者!$N$27&amp;"")</f>
        <v/>
      </c>
      <c r="AX51" s="7" t="str">
        <f>IF($A51="","",申込責任者!$N$20&amp;"")</f>
        <v/>
      </c>
      <c r="AY51" s="6" t="str">
        <f>IF($A51="","",更新者名簿!AT57)</f>
        <v/>
      </c>
      <c r="AZ51" s="6" t="str">
        <f>IF($A51="","",申込責任者!$N$33&amp;"")</f>
        <v/>
      </c>
      <c r="BA51" s="6" t="str">
        <f t="shared" si="10"/>
        <v/>
      </c>
      <c r="BB51" s="6" t="str">
        <f t="shared" si="11"/>
        <v/>
      </c>
      <c r="BC51" s="6" t="str">
        <f>""</f>
        <v/>
      </c>
      <c r="BD51" s="6" t="str">
        <f>""</f>
        <v/>
      </c>
      <c r="BE51" s="6" t="str">
        <f t="shared" si="12"/>
        <v/>
      </c>
      <c r="BF51" s="6" t="str">
        <f t="shared" si="6"/>
        <v/>
      </c>
      <c r="BG51" s="7" t="str">
        <f>IF($A51="","",更新者名簿!AJ57&amp;"")</f>
        <v/>
      </c>
      <c r="BH51" s="7" t="str">
        <f>IF($A51="","",更新者名簿!AK57&amp;"")</f>
        <v/>
      </c>
      <c r="BI51" s="7" t="str">
        <f>IF($A51="","",更新者名簿!AL57&amp;"")</f>
        <v/>
      </c>
      <c r="BJ51" s="6" t="str">
        <f>IF(G51="","",申込責任者!$N$11)</f>
        <v/>
      </c>
      <c r="BK51" s="6" t="str">
        <f>IF(G51="","",申込責任者!$N$18)</f>
        <v/>
      </c>
    </row>
    <row r="52" spans="1:63">
      <c r="A52" s="6" t="str">
        <f>IF(更新者名簿!C58="","",更新者名簿!A58)</f>
        <v/>
      </c>
      <c r="B52" s="7" t="str">
        <f>IF($A52="","",更新者名簿!S58)</f>
        <v/>
      </c>
      <c r="C52" s="7" t="str">
        <f t="shared" si="8"/>
        <v/>
      </c>
      <c r="D52" s="7" t="str">
        <f>IF($A52="","",更新者名簿!Z58&amp;"")</f>
        <v/>
      </c>
      <c r="E52" s="7" t="str">
        <f>IF($A52="","",更新者名簿!Y58&amp;"")</f>
        <v/>
      </c>
      <c r="F52" s="7" t="str">
        <f>IF($A52="","",TEXT(SUBSTITUTE(更新者名簿!J58,".","/"),"yyyy/mm/dd"))</f>
        <v/>
      </c>
      <c r="G52" s="7" t="str">
        <f>IF($A52="","",TRIM(更新者名簿!C58)&amp;"")</f>
        <v/>
      </c>
      <c r="H52" s="7" t="str">
        <f>IF($A52="","",TRIM(更新者名簿!D58)&amp;"")</f>
        <v/>
      </c>
      <c r="I52" s="7" t="str">
        <f>IF($A52="","",DBCS(TRIM(PHONETIC(更新者名簿!E58)))&amp;"")</f>
        <v/>
      </c>
      <c r="J52" s="7" t="str">
        <f>IF($A52="","",DBCS(TRIM(PHONETIC(更新者名簿!F58)))&amp;"")</f>
        <v/>
      </c>
      <c r="K52" s="7" t="str">
        <f>IF($A52="","",PROPER(更新者名簿!G58)&amp;"")</f>
        <v/>
      </c>
      <c r="L52" s="7" t="str">
        <f>IF($G52="","",PROPER(更新者名簿!H58)&amp;"")</f>
        <v/>
      </c>
      <c r="M52" s="7" t="str">
        <f>""</f>
        <v/>
      </c>
      <c r="N52" s="7" t="str">
        <f>""</f>
        <v/>
      </c>
      <c r="O52" s="7" t="str">
        <f>""</f>
        <v/>
      </c>
      <c r="P52" s="7" t="str">
        <f>""</f>
        <v/>
      </c>
      <c r="Q52" s="7" t="str">
        <f>""</f>
        <v/>
      </c>
      <c r="R52" s="7" t="str">
        <f>""</f>
        <v/>
      </c>
      <c r="S52" s="7" t="str">
        <f>""</f>
        <v/>
      </c>
      <c r="T52" s="7" t="str">
        <f>""</f>
        <v/>
      </c>
      <c r="U52" s="7" t="str">
        <f t="shared" si="13"/>
        <v/>
      </c>
      <c r="V52" s="7" t="str">
        <f t="shared" si="13"/>
        <v/>
      </c>
      <c r="W52" s="7" t="str">
        <f>""</f>
        <v/>
      </c>
      <c r="X52" s="7" t="str">
        <f t="shared" si="9"/>
        <v/>
      </c>
      <c r="Y52" s="7" t="str">
        <f>""</f>
        <v/>
      </c>
      <c r="Z52" s="7" t="str">
        <f>""</f>
        <v/>
      </c>
      <c r="AA52" s="7" t="str">
        <f>""</f>
        <v/>
      </c>
      <c r="AB52" s="7" t="str">
        <f>""</f>
        <v/>
      </c>
      <c r="AC52" s="7" t="str">
        <f>IF($A52="","",更新者名簿!I58&amp;"")</f>
        <v/>
      </c>
      <c r="AD52" s="7" t="str">
        <f>IF($A52="","",更新者名簿!AH58&amp;"")</f>
        <v/>
      </c>
      <c r="AE52" s="7" t="str">
        <f>IF($A52="","",更新者名簿!B58&amp;"")</f>
        <v/>
      </c>
      <c r="AF52" s="8" t="str">
        <f>IF($A52="","",更新者名簿!X58)</f>
        <v/>
      </c>
      <c r="AG52" s="7" t="str">
        <f>IF($A52="","",更新者名簿!T58)</f>
        <v/>
      </c>
      <c r="AH52" s="7" t="str">
        <f>IF($A52="","",更新者名簿!U58&amp;"")</f>
        <v/>
      </c>
      <c r="AI52" s="7" t="str">
        <f>IF($A52="","",更新者名簿!AR58&amp;"")</f>
        <v/>
      </c>
      <c r="AJ52" s="7" t="str">
        <f>IF($A52="","",申込責任者!$N$39&amp;"")</f>
        <v/>
      </c>
      <c r="AK52" s="7" t="str">
        <f>IF($A52="","",申込責任者!$N$40&amp;"")</f>
        <v/>
      </c>
      <c r="AL52" s="7" t="str">
        <f>IF($A52="","",申込責任者!$N$42&amp;"")</f>
        <v/>
      </c>
      <c r="AM52" s="7" t="str">
        <f>IF($A52="","",申込責任者!$N$41)</f>
        <v/>
      </c>
      <c r="AN52" s="7" t="str">
        <f>IF($A52="","",申込責任者!$N$43&amp;"")</f>
        <v/>
      </c>
      <c r="AO52" s="7" t="str">
        <f>IF($A52="","",申込責任者!$N$44&amp;"")</f>
        <v/>
      </c>
      <c r="AP52" s="7" t="str">
        <f>IF($A52="","",申込責任者!$N$45&amp;"")</f>
        <v/>
      </c>
      <c r="AQ52" s="7" t="str">
        <f>IF($A52="","",申込責任者!$N$46&amp;"")</f>
        <v/>
      </c>
      <c r="AR52" s="7" t="str">
        <f>IF($A52="","",申込責任者!$N$47&amp;"")</f>
        <v/>
      </c>
      <c r="AS52" s="7" t="str">
        <f>IF($A52="","",申込責任者!$N$48&amp;"")</f>
        <v/>
      </c>
      <c r="AT52" s="7" t="str">
        <f>IF($A52="","",申込責任者!$N$49&amp;"")</f>
        <v/>
      </c>
      <c r="AU52" s="7" t="str">
        <f>IF($A52="","",申込責任者!$N$50&amp;"")</f>
        <v/>
      </c>
      <c r="AV52" s="7" t="str">
        <f>IF($A52="","",申込責任者!$N$51&amp;"")</f>
        <v/>
      </c>
      <c r="AW52" s="6" t="str">
        <f>IF($A52="","",申込責任者!$N$27&amp;"")</f>
        <v/>
      </c>
      <c r="AX52" s="7" t="str">
        <f>IF($A52="","",申込責任者!$N$20&amp;"")</f>
        <v/>
      </c>
      <c r="AY52" s="6" t="str">
        <f>IF($A52="","",更新者名簿!AT58)</f>
        <v/>
      </c>
      <c r="AZ52" s="6" t="str">
        <f>IF($A52="","",申込責任者!$N$33&amp;"")</f>
        <v/>
      </c>
      <c r="BA52" s="6" t="str">
        <f t="shared" si="10"/>
        <v/>
      </c>
      <c r="BB52" s="6" t="str">
        <f t="shared" si="11"/>
        <v/>
      </c>
      <c r="BC52" s="6" t="str">
        <f>""</f>
        <v/>
      </c>
      <c r="BD52" s="6" t="str">
        <f>""</f>
        <v/>
      </c>
      <c r="BE52" s="6" t="str">
        <f t="shared" si="12"/>
        <v/>
      </c>
      <c r="BF52" s="6" t="str">
        <f t="shared" si="6"/>
        <v/>
      </c>
      <c r="BG52" s="7" t="str">
        <f>IF($A52="","",更新者名簿!AJ58&amp;"")</f>
        <v/>
      </c>
      <c r="BH52" s="7" t="str">
        <f>IF($A52="","",更新者名簿!AK58&amp;"")</f>
        <v/>
      </c>
      <c r="BI52" s="7" t="str">
        <f>IF($A52="","",更新者名簿!AL58&amp;"")</f>
        <v/>
      </c>
      <c r="BJ52" s="6" t="str">
        <f>IF(G52="","",申込責任者!$N$11)</f>
        <v/>
      </c>
      <c r="BK52" s="6" t="str">
        <f>IF(G52="","",申込責任者!$N$18)</f>
        <v/>
      </c>
    </row>
    <row r="53" spans="1:63">
      <c r="A53" s="6" t="str">
        <f>IF(更新者名簿!C59="","",更新者名簿!A59)</f>
        <v/>
      </c>
      <c r="B53" s="7" t="str">
        <f>IF($A53="","",更新者名簿!S59)</f>
        <v/>
      </c>
      <c r="C53" s="7" t="str">
        <f t="shared" si="8"/>
        <v/>
      </c>
      <c r="D53" s="7" t="str">
        <f>IF($A53="","",更新者名簿!Z59&amp;"")</f>
        <v/>
      </c>
      <c r="E53" s="7" t="str">
        <f>IF($A53="","",更新者名簿!Y59&amp;"")</f>
        <v/>
      </c>
      <c r="F53" s="7" t="str">
        <f>IF($A53="","",TEXT(SUBSTITUTE(更新者名簿!J59,".","/"),"yyyy/mm/dd"))</f>
        <v/>
      </c>
      <c r="G53" s="7" t="str">
        <f>IF($A53="","",TRIM(更新者名簿!C59)&amp;"")</f>
        <v/>
      </c>
      <c r="H53" s="7" t="str">
        <f>IF($A53="","",TRIM(更新者名簿!D59)&amp;"")</f>
        <v/>
      </c>
      <c r="I53" s="7" t="str">
        <f>IF($A53="","",DBCS(TRIM(PHONETIC(更新者名簿!E59)))&amp;"")</f>
        <v/>
      </c>
      <c r="J53" s="7" t="str">
        <f>IF($A53="","",DBCS(TRIM(PHONETIC(更新者名簿!F59)))&amp;"")</f>
        <v/>
      </c>
      <c r="K53" s="7" t="str">
        <f>IF($A53="","",PROPER(更新者名簿!G59)&amp;"")</f>
        <v/>
      </c>
      <c r="L53" s="7" t="str">
        <f>IF($G53="","",PROPER(更新者名簿!H59)&amp;"")</f>
        <v/>
      </c>
      <c r="M53" s="7" t="str">
        <f>""</f>
        <v/>
      </c>
      <c r="N53" s="7" t="str">
        <f>""</f>
        <v/>
      </c>
      <c r="O53" s="7" t="str">
        <f>""</f>
        <v/>
      </c>
      <c r="P53" s="7" t="str">
        <f>""</f>
        <v/>
      </c>
      <c r="Q53" s="7" t="str">
        <f>""</f>
        <v/>
      </c>
      <c r="R53" s="7" t="str">
        <f>""</f>
        <v/>
      </c>
      <c r="S53" s="7" t="str">
        <f>""</f>
        <v/>
      </c>
      <c r="T53" s="7" t="str">
        <f>""</f>
        <v/>
      </c>
      <c r="U53" s="7" t="str">
        <f t="shared" si="13"/>
        <v/>
      </c>
      <c r="V53" s="7" t="str">
        <f t="shared" si="13"/>
        <v/>
      </c>
      <c r="W53" s="7" t="str">
        <f>""</f>
        <v/>
      </c>
      <c r="X53" s="7" t="str">
        <f t="shared" si="9"/>
        <v/>
      </c>
      <c r="Y53" s="7" t="str">
        <f>""</f>
        <v/>
      </c>
      <c r="Z53" s="7" t="str">
        <f>""</f>
        <v/>
      </c>
      <c r="AA53" s="7" t="str">
        <f>""</f>
        <v/>
      </c>
      <c r="AB53" s="7" t="str">
        <f>""</f>
        <v/>
      </c>
      <c r="AC53" s="7" t="str">
        <f>IF($A53="","",更新者名簿!I59&amp;"")</f>
        <v/>
      </c>
      <c r="AD53" s="7" t="str">
        <f>IF($A53="","",更新者名簿!AH59&amp;"")</f>
        <v/>
      </c>
      <c r="AE53" s="7" t="str">
        <f>IF($A53="","",更新者名簿!B59&amp;"")</f>
        <v/>
      </c>
      <c r="AF53" s="8" t="str">
        <f>IF($A53="","",更新者名簿!X59)</f>
        <v/>
      </c>
      <c r="AG53" s="7" t="str">
        <f>IF($A53="","",更新者名簿!T59)</f>
        <v/>
      </c>
      <c r="AH53" s="7" t="str">
        <f>IF($A53="","",更新者名簿!U59&amp;"")</f>
        <v/>
      </c>
      <c r="AI53" s="7" t="str">
        <f>IF($A53="","",更新者名簿!AR59&amp;"")</f>
        <v/>
      </c>
      <c r="AJ53" s="7" t="str">
        <f>IF($A53="","",申込責任者!$N$39&amp;"")</f>
        <v/>
      </c>
      <c r="AK53" s="7" t="str">
        <f>IF($A53="","",申込責任者!$N$40&amp;"")</f>
        <v/>
      </c>
      <c r="AL53" s="7" t="str">
        <f>IF($A53="","",申込責任者!$N$42&amp;"")</f>
        <v/>
      </c>
      <c r="AM53" s="7" t="str">
        <f>IF($A53="","",申込責任者!$N$41)</f>
        <v/>
      </c>
      <c r="AN53" s="7" t="str">
        <f>IF($A53="","",申込責任者!$N$43&amp;"")</f>
        <v/>
      </c>
      <c r="AO53" s="7" t="str">
        <f>IF($A53="","",申込責任者!$N$44&amp;"")</f>
        <v/>
      </c>
      <c r="AP53" s="7" t="str">
        <f>IF($A53="","",申込責任者!$N$45&amp;"")</f>
        <v/>
      </c>
      <c r="AQ53" s="7" t="str">
        <f>IF($A53="","",申込責任者!$N$46&amp;"")</f>
        <v/>
      </c>
      <c r="AR53" s="7" t="str">
        <f>IF($A53="","",申込責任者!$N$47&amp;"")</f>
        <v/>
      </c>
      <c r="AS53" s="7" t="str">
        <f>IF($A53="","",申込責任者!$N$48&amp;"")</f>
        <v/>
      </c>
      <c r="AT53" s="7" t="str">
        <f>IF($A53="","",申込責任者!$N$49&amp;"")</f>
        <v/>
      </c>
      <c r="AU53" s="7" t="str">
        <f>IF($A53="","",申込責任者!$N$50&amp;"")</f>
        <v/>
      </c>
      <c r="AV53" s="7" t="str">
        <f>IF($A53="","",申込責任者!$N$51&amp;"")</f>
        <v/>
      </c>
      <c r="AW53" s="6" t="str">
        <f>IF($A53="","",申込責任者!$N$27&amp;"")</f>
        <v/>
      </c>
      <c r="AX53" s="7" t="str">
        <f>IF($A53="","",申込責任者!$N$20&amp;"")</f>
        <v/>
      </c>
      <c r="AY53" s="6" t="str">
        <f>IF($A53="","",更新者名簿!AT59)</f>
        <v/>
      </c>
      <c r="AZ53" s="6" t="str">
        <f>IF($A53="","",申込責任者!$N$33&amp;"")</f>
        <v/>
      </c>
      <c r="BA53" s="6" t="str">
        <f t="shared" si="10"/>
        <v/>
      </c>
      <c r="BB53" s="6" t="str">
        <f t="shared" si="11"/>
        <v/>
      </c>
      <c r="BC53" s="6" t="str">
        <f>""</f>
        <v/>
      </c>
      <c r="BD53" s="6" t="str">
        <f>""</f>
        <v/>
      </c>
      <c r="BE53" s="6" t="str">
        <f t="shared" si="12"/>
        <v/>
      </c>
      <c r="BF53" s="6" t="str">
        <f t="shared" si="6"/>
        <v/>
      </c>
      <c r="BG53" s="7" t="str">
        <f>IF($A53="","",更新者名簿!AJ59&amp;"")</f>
        <v/>
      </c>
      <c r="BH53" s="7" t="str">
        <f>IF($A53="","",更新者名簿!AK59&amp;"")</f>
        <v/>
      </c>
      <c r="BI53" s="7" t="str">
        <f>IF($A53="","",更新者名簿!AL59&amp;"")</f>
        <v/>
      </c>
      <c r="BJ53" s="6" t="str">
        <f>IF(G53="","",申込責任者!$N$11)</f>
        <v/>
      </c>
      <c r="BK53" s="6" t="str">
        <f>IF(G53="","",申込責任者!$N$18)</f>
        <v/>
      </c>
    </row>
    <row r="54" spans="1:63">
      <c r="A54" s="6" t="str">
        <f>IF(更新者名簿!C60="","",更新者名簿!A60)</f>
        <v/>
      </c>
      <c r="B54" s="7" t="str">
        <f>IF($A54="","",更新者名簿!S60)</f>
        <v/>
      </c>
      <c r="C54" s="7" t="str">
        <f t="shared" si="8"/>
        <v/>
      </c>
      <c r="D54" s="7" t="str">
        <f>IF($A54="","",更新者名簿!Z60&amp;"")</f>
        <v/>
      </c>
      <c r="E54" s="7" t="str">
        <f>IF($A54="","",更新者名簿!Y60&amp;"")</f>
        <v/>
      </c>
      <c r="F54" s="7" t="str">
        <f>IF($A54="","",TEXT(SUBSTITUTE(更新者名簿!J60,".","/"),"yyyy/mm/dd"))</f>
        <v/>
      </c>
      <c r="G54" s="7" t="str">
        <f>IF($A54="","",TRIM(更新者名簿!C60)&amp;"")</f>
        <v/>
      </c>
      <c r="H54" s="7" t="str">
        <f>IF($A54="","",TRIM(更新者名簿!D60)&amp;"")</f>
        <v/>
      </c>
      <c r="I54" s="7" t="str">
        <f>IF($A54="","",DBCS(TRIM(PHONETIC(更新者名簿!E60)))&amp;"")</f>
        <v/>
      </c>
      <c r="J54" s="7" t="str">
        <f>IF($A54="","",DBCS(TRIM(PHONETIC(更新者名簿!F60)))&amp;"")</f>
        <v/>
      </c>
      <c r="K54" s="7" t="str">
        <f>IF($A54="","",PROPER(更新者名簿!G60)&amp;"")</f>
        <v/>
      </c>
      <c r="L54" s="7" t="str">
        <f>IF($G54="","",PROPER(更新者名簿!H60)&amp;"")</f>
        <v/>
      </c>
      <c r="M54" s="7" t="str">
        <f>""</f>
        <v/>
      </c>
      <c r="N54" s="7" t="str">
        <f>""</f>
        <v/>
      </c>
      <c r="O54" s="7" t="str">
        <f>""</f>
        <v/>
      </c>
      <c r="P54" s="7" t="str">
        <f>""</f>
        <v/>
      </c>
      <c r="Q54" s="7" t="str">
        <f>""</f>
        <v/>
      </c>
      <c r="R54" s="7" t="str">
        <f>""</f>
        <v/>
      </c>
      <c r="S54" s="7" t="str">
        <f>""</f>
        <v/>
      </c>
      <c r="T54" s="7" t="str">
        <f>""</f>
        <v/>
      </c>
      <c r="U54" s="7" t="str">
        <f t="shared" si="13"/>
        <v/>
      </c>
      <c r="V54" s="7" t="str">
        <f t="shared" si="13"/>
        <v/>
      </c>
      <c r="W54" s="7" t="str">
        <f>""</f>
        <v/>
      </c>
      <c r="X54" s="7" t="str">
        <f t="shared" si="9"/>
        <v/>
      </c>
      <c r="Y54" s="7" t="str">
        <f>""</f>
        <v/>
      </c>
      <c r="Z54" s="7" t="str">
        <f>""</f>
        <v/>
      </c>
      <c r="AA54" s="7" t="str">
        <f>""</f>
        <v/>
      </c>
      <c r="AB54" s="7" t="str">
        <f>""</f>
        <v/>
      </c>
      <c r="AC54" s="7" t="str">
        <f>IF($A54="","",更新者名簿!I60&amp;"")</f>
        <v/>
      </c>
      <c r="AD54" s="7" t="str">
        <f>IF($A54="","",更新者名簿!AH60&amp;"")</f>
        <v/>
      </c>
      <c r="AE54" s="7" t="str">
        <f>IF($A54="","",更新者名簿!B60&amp;"")</f>
        <v/>
      </c>
      <c r="AF54" s="8" t="str">
        <f>IF($A54="","",更新者名簿!X60)</f>
        <v/>
      </c>
      <c r="AG54" s="7" t="str">
        <f>IF($A54="","",更新者名簿!T60)</f>
        <v/>
      </c>
      <c r="AH54" s="7" t="str">
        <f>IF($A54="","",更新者名簿!U60&amp;"")</f>
        <v/>
      </c>
      <c r="AI54" s="7" t="str">
        <f>IF($A54="","",更新者名簿!AR60&amp;"")</f>
        <v/>
      </c>
      <c r="AJ54" s="7" t="str">
        <f>IF($A54="","",申込責任者!$N$39&amp;"")</f>
        <v/>
      </c>
      <c r="AK54" s="7" t="str">
        <f>IF($A54="","",申込責任者!$N$40&amp;"")</f>
        <v/>
      </c>
      <c r="AL54" s="7" t="str">
        <f>IF($A54="","",申込責任者!$N$42&amp;"")</f>
        <v/>
      </c>
      <c r="AM54" s="7" t="str">
        <f>IF($A54="","",申込責任者!$N$41)</f>
        <v/>
      </c>
      <c r="AN54" s="7" t="str">
        <f>IF($A54="","",申込責任者!$N$43&amp;"")</f>
        <v/>
      </c>
      <c r="AO54" s="7" t="str">
        <f>IF($A54="","",申込責任者!$N$44&amp;"")</f>
        <v/>
      </c>
      <c r="AP54" s="7" t="str">
        <f>IF($A54="","",申込責任者!$N$45&amp;"")</f>
        <v/>
      </c>
      <c r="AQ54" s="7" t="str">
        <f>IF($A54="","",申込責任者!$N$46&amp;"")</f>
        <v/>
      </c>
      <c r="AR54" s="7" t="str">
        <f>IF($A54="","",申込責任者!$N$47&amp;"")</f>
        <v/>
      </c>
      <c r="AS54" s="7" t="str">
        <f>IF($A54="","",申込責任者!$N$48&amp;"")</f>
        <v/>
      </c>
      <c r="AT54" s="7" t="str">
        <f>IF($A54="","",申込責任者!$N$49&amp;"")</f>
        <v/>
      </c>
      <c r="AU54" s="7" t="str">
        <f>IF($A54="","",申込責任者!$N$50&amp;"")</f>
        <v/>
      </c>
      <c r="AV54" s="7" t="str">
        <f>IF($A54="","",申込責任者!$N$51&amp;"")</f>
        <v/>
      </c>
      <c r="AW54" s="6" t="str">
        <f>IF($A54="","",申込責任者!$N$27&amp;"")</f>
        <v/>
      </c>
      <c r="AX54" s="7" t="str">
        <f>IF($A54="","",申込責任者!$N$20&amp;"")</f>
        <v/>
      </c>
      <c r="AY54" s="6" t="str">
        <f>IF($A54="","",更新者名簿!AT60)</f>
        <v/>
      </c>
      <c r="AZ54" s="6" t="str">
        <f>IF($A54="","",申込責任者!$N$33&amp;"")</f>
        <v/>
      </c>
      <c r="BA54" s="6" t="str">
        <f t="shared" si="10"/>
        <v/>
      </c>
      <c r="BB54" s="6" t="str">
        <f t="shared" si="11"/>
        <v/>
      </c>
      <c r="BC54" s="6" t="str">
        <f>""</f>
        <v/>
      </c>
      <c r="BD54" s="6" t="str">
        <f>""</f>
        <v/>
      </c>
      <c r="BE54" s="6" t="str">
        <f t="shared" si="12"/>
        <v/>
      </c>
      <c r="BF54" s="6" t="str">
        <f t="shared" si="6"/>
        <v/>
      </c>
      <c r="BG54" s="7" t="str">
        <f>IF($A54="","",更新者名簿!AJ60&amp;"")</f>
        <v/>
      </c>
      <c r="BH54" s="7" t="str">
        <f>IF($A54="","",更新者名簿!AK60&amp;"")</f>
        <v/>
      </c>
      <c r="BI54" s="7" t="str">
        <f>IF($A54="","",更新者名簿!AL60&amp;"")</f>
        <v/>
      </c>
      <c r="BJ54" s="6" t="str">
        <f>IF(G54="","",申込責任者!$N$11)</f>
        <v/>
      </c>
      <c r="BK54" s="6" t="str">
        <f>IF(G54="","",申込責任者!$N$18)</f>
        <v/>
      </c>
    </row>
    <row r="55" spans="1:63">
      <c r="A55" s="6" t="str">
        <f>IF(更新者名簿!C61="","",更新者名簿!A61)</f>
        <v/>
      </c>
      <c r="B55" s="7" t="str">
        <f>IF($A55="","",更新者名簿!S61)</f>
        <v/>
      </c>
      <c r="C55" s="7" t="str">
        <f t="shared" si="8"/>
        <v/>
      </c>
      <c r="D55" s="7" t="str">
        <f>IF($A55="","",更新者名簿!Z61&amp;"")</f>
        <v/>
      </c>
      <c r="E55" s="7" t="str">
        <f>IF($A55="","",更新者名簿!Y61&amp;"")</f>
        <v/>
      </c>
      <c r="F55" s="7" t="str">
        <f>IF($A55="","",TEXT(SUBSTITUTE(更新者名簿!J61,".","/"),"yyyy/mm/dd"))</f>
        <v/>
      </c>
      <c r="G55" s="7" t="str">
        <f>IF($A55="","",TRIM(更新者名簿!C61)&amp;"")</f>
        <v/>
      </c>
      <c r="H55" s="7" t="str">
        <f>IF($A55="","",TRIM(更新者名簿!D61)&amp;"")</f>
        <v/>
      </c>
      <c r="I55" s="7" t="str">
        <f>IF($A55="","",DBCS(TRIM(PHONETIC(更新者名簿!E61)))&amp;"")</f>
        <v/>
      </c>
      <c r="J55" s="7" t="str">
        <f>IF($A55="","",DBCS(TRIM(PHONETIC(更新者名簿!F61)))&amp;"")</f>
        <v/>
      </c>
      <c r="K55" s="7" t="str">
        <f>IF($A55="","",PROPER(更新者名簿!G61)&amp;"")</f>
        <v/>
      </c>
      <c r="L55" s="7" t="str">
        <f>IF($G55="","",PROPER(更新者名簿!H61)&amp;"")</f>
        <v/>
      </c>
      <c r="M55" s="7" t="str">
        <f>""</f>
        <v/>
      </c>
      <c r="N55" s="7" t="str">
        <f>""</f>
        <v/>
      </c>
      <c r="O55" s="7" t="str">
        <f>""</f>
        <v/>
      </c>
      <c r="P55" s="7" t="str">
        <f>""</f>
        <v/>
      </c>
      <c r="Q55" s="7" t="str">
        <f>""</f>
        <v/>
      </c>
      <c r="R55" s="7" t="str">
        <f>""</f>
        <v/>
      </c>
      <c r="S55" s="7" t="str">
        <f>""</f>
        <v/>
      </c>
      <c r="T55" s="7" t="str">
        <f>""</f>
        <v/>
      </c>
      <c r="U55" s="7" t="str">
        <f t="shared" si="13"/>
        <v/>
      </c>
      <c r="V55" s="7" t="str">
        <f t="shared" si="13"/>
        <v/>
      </c>
      <c r="W55" s="7" t="str">
        <f>""</f>
        <v/>
      </c>
      <c r="X55" s="7" t="str">
        <f t="shared" si="9"/>
        <v/>
      </c>
      <c r="Y55" s="7" t="str">
        <f>""</f>
        <v/>
      </c>
      <c r="Z55" s="7" t="str">
        <f>""</f>
        <v/>
      </c>
      <c r="AA55" s="7" t="str">
        <f>""</f>
        <v/>
      </c>
      <c r="AB55" s="7" t="str">
        <f>""</f>
        <v/>
      </c>
      <c r="AC55" s="7" t="str">
        <f>IF($A55="","",更新者名簿!I61&amp;"")</f>
        <v/>
      </c>
      <c r="AD55" s="7" t="str">
        <f>IF($A55="","",更新者名簿!AH61&amp;"")</f>
        <v/>
      </c>
      <c r="AE55" s="7" t="str">
        <f>IF($A55="","",更新者名簿!B61&amp;"")</f>
        <v/>
      </c>
      <c r="AF55" s="8" t="str">
        <f>IF($A55="","",更新者名簿!X61)</f>
        <v/>
      </c>
      <c r="AG55" s="7" t="str">
        <f>IF($A55="","",更新者名簿!T61)</f>
        <v/>
      </c>
      <c r="AH55" s="7" t="str">
        <f>IF($A55="","",更新者名簿!U61&amp;"")</f>
        <v/>
      </c>
      <c r="AI55" s="7" t="str">
        <f>IF($A55="","",更新者名簿!AR61&amp;"")</f>
        <v/>
      </c>
      <c r="AJ55" s="7" t="str">
        <f>IF($A55="","",申込責任者!$N$39&amp;"")</f>
        <v/>
      </c>
      <c r="AK55" s="7" t="str">
        <f>IF($A55="","",申込責任者!$N$40&amp;"")</f>
        <v/>
      </c>
      <c r="AL55" s="7" t="str">
        <f>IF($A55="","",申込責任者!$N$42&amp;"")</f>
        <v/>
      </c>
      <c r="AM55" s="7" t="str">
        <f>IF($A55="","",申込責任者!$N$41)</f>
        <v/>
      </c>
      <c r="AN55" s="7" t="str">
        <f>IF($A55="","",申込責任者!$N$43&amp;"")</f>
        <v/>
      </c>
      <c r="AO55" s="7" t="str">
        <f>IF($A55="","",申込責任者!$N$44&amp;"")</f>
        <v/>
      </c>
      <c r="AP55" s="7" t="str">
        <f>IF($A55="","",申込責任者!$N$45&amp;"")</f>
        <v/>
      </c>
      <c r="AQ55" s="7" t="str">
        <f>IF($A55="","",申込責任者!$N$46&amp;"")</f>
        <v/>
      </c>
      <c r="AR55" s="7" t="str">
        <f>IF($A55="","",申込責任者!$N$47&amp;"")</f>
        <v/>
      </c>
      <c r="AS55" s="7" t="str">
        <f>IF($A55="","",申込責任者!$N$48&amp;"")</f>
        <v/>
      </c>
      <c r="AT55" s="7" t="str">
        <f>IF($A55="","",申込責任者!$N$49&amp;"")</f>
        <v/>
      </c>
      <c r="AU55" s="7" t="str">
        <f>IF($A55="","",申込責任者!$N$50&amp;"")</f>
        <v/>
      </c>
      <c r="AV55" s="7" t="str">
        <f>IF($A55="","",申込責任者!$N$51&amp;"")</f>
        <v/>
      </c>
      <c r="AW55" s="6" t="str">
        <f>IF($A55="","",申込責任者!$N$27&amp;"")</f>
        <v/>
      </c>
      <c r="AX55" s="7" t="str">
        <f>IF($A55="","",申込責任者!$N$20&amp;"")</f>
        <v/>
      </c>
      <c r="AY55" s="6" t="str">
        <f>IF($A55="","",更新者名簿!AT61)</f>
        <v/>
      </c>
      <c r="AZ55" s="6" t="str">
        <f>IF($A55="","",申込責任者!$N$33&amp;"")</f>
        <v/>
      </c>
      <c r="BA55" s="6" t="str">
        <f t="shared" si="10"/>
        <v/>
      </c>
      <c r="BB55" s="6" t="str">
        <f t="shared" si="11"/>
        <v/>
      </c>
      <c r="BC55" s="6" t="str">
        <f>""</f>
        <v/>
      </c>
      <c r="BD55" s="6" t="str">
        <f>""</f>
        <v/>
      </c>
      <c r="BE55" s="6" t="str">
        <f t="shared" si="12"/>
        <v/>
      </c>
      <c r="BF55" s="6" t="str">
        <f t="shared" si="6"/>
        <v/>
      </c>
      <c r="BG55" s="7" t="str">
        <f>IF($A55="","",更新者名簿!AJ61&amp;"")</f>
        <v/>
      </c>
      <c r="BH55" s="7" t="str">
        <f>IF($A55="","",更新者名簿!AK61&amp;"")</f>
        <v/>
      </c>
      <c r="BI55" s="7" t="str">
        <f>IF($A55="","",更新者名簿!AL61&amp;"")</f>
        <v/>
      </c>
      <c r="BJ55" s="6" t="str">
        <f>IF(G55="","",申込責任者!$N$11)</f>
        <v/>
      </c>
      <c r="BK55" s="6" t="str">
        <f>IF(G55="","",申込責任者!$N$18)</f>
        <v/>
      </c>
    </row>
    <row r="56" spans="1:63">
      <c r="A56" s="6" t="str">
        <f>IF(更新者名簿!C62="","",更新者名簿!A62)</f>
        <v/>
      </c>
      <c r="B56" s="7" t="str">
        <f>IF($A56="","",更新者名簿!S62)</f>
        <v/>
      </c>
      <c r="C56" s="7" t="str">
        <f t="shared" si="8"/>
        <v/>
      </c>
      <c r="D56" s="7" t="str">
        <f>IF($A56="","",更新者名簿!Z62&amp;"")</f>
        <v/>
      </c>
      <c r="E56" s="7" t="str">
        <f>IF($A56="","",更新者名簿!Y62&amp;"")</f>
        <v/>
      </c>
      <c r="F56" s="7" t="str">
        <f>IF($A56="","",TEXT(SUBSTITUTE(更新者名簿!J62,".","/"),"yyyy/mm/dd"))</f>
        <v/>
      </c>
      <c r="G56" s="7" t="str">
        <f>IF($A56="","",TRIM(更新者名簿!C62)&amp;"")</f>
        <v/>
      </c>
      <c r="H56" s="7" t="str">
        <f>IF($A56="","",TRIM(更新者名簿!D62)&amp;"")</f>
        <v/>
      </c>
      <c r="I56" s="7" t="str">
        <f>IF($A56="","",DBCS(TRIM(PHONETIC(更新者名簿!E62)))&amp;"")</f>
        <v/>
      </c>
      <c r="J56" s="7" t="str">
        <f>IF($A56="","",DBCS(TRIM(PHONETIC(更新者名簿!F62)))&amp;"")</f>
        <v/>
      </c>
      <c r="K56" s="7" t="str">
        <f>IF($A56="","",PROPER(更新者名簿!G62)&amp;"")</f>
        <v/>
      </c>
      <c r="L56" s="7" t="str">
        <f>IF($G56="","",PROPER(更新者名簿!H62)&amp;"")</f>
        <v/>
      </c>
      <c r="M56" s="7" t="str">
        <f>""</f>
        <v/>
      </c>
      <c r="N56" s="7" t="str">
        <f>""</f>
        <v/>
      </c>
      <c r="O56" s="7" t="str">
        <f>""</f>
        <v/>
      </c>
      <c r="P56" s="7" t="str">
        <f>""</f>
        <v/>
      </c>
      <c r="Q56" s="7" t="str">
        <f>""</f>
        <v/>
      </c>
      <c r="R56" s="7" t="str">
        <f>""</f>
        <v/>
      </c>
      <c r="S56" s="7" t="str">
        <f>""</f>
        <v/>
      </c>
      <c r="T56" s="7" t="str">
        <f>""</f>
        <v/>
      </c>
      <c r="U56" s="7" t="str">
        <f t="shared" si="13"/>
        <v/>
      </c>
      <c r="V56" s="7" t="str">
        <f t="shared" si="13"/>
        <v/>
      </c>
      <c r="W56" s="7" t="str">
        <f>""</f>
        <v/>
      </c>
      <c r="X56" s="7" t="str">
        <f t="shared" si="9"/>
        <v/>
      </c>
      <c r="Y56" s="7" t="str">
        <f>""</f>
        <v/>
      </c>
      <c r="Z56" s="7" t="str">
        <f>""</f>
        <v/>
      </c>
      <c r="AA56" s="7" t="str">
        <f>""</f>
        <v/>
      </c>
      <c r="AB56" s="7" t="str">
        <f>""</f>
        <v/>
      </c>
      <c r="AC56" s="7" t="str">
        <f>IF($A56="","",更新者名簿!I62&amp;"")</f>
        <v/>
      </c>
      <c r="AD56" s="7" t="str">
        <f>IF($A56="","",更新者名簿!AH62&amp;"")</f>
        <v/>
      </c>
      <c r="AE56" s="7" t="str">
        <f>IF($A56="","",更新者名簿!B62&amp;"")</f>
        <v/>
      </c>
      <c r="AF56" s="8" t="str">
        <f>IF($A56="","",更新者名簿!X62)</f>
        <v/>
      </c>
      <c r="AG56" s="7" t="str">
        <f>IF($A56="","",更新者名簿!T62)</f>
        <v/>
      </c>
      <c r="AH56" s="7" t="str">
        <f>IF($A56="","",更新者名簿!U62&amp;"")</f>
        <v/>
      </c>
      <c r="AI56" s="7" t="str">
        <f>IF($A56="","",更新者名簿!AR62&amp;"")</f>
        <v/>
      </c>
      <c r="AJ56" s="7" t="str">
        <f>IF($A56="","",申込責任者!$N$39&amp;"")</f>
        <v/>
      </c>
      <c r="AK56" s="7" t="str">
        <f>IF($A56="","",申込責任者!$N$40&amp;"")</f>
        <v/>
      </c>
      <c r="AL56" s="7" t="str">
        <f>IF($A56="","",申込責任者!$N$42&amp;"")</f>
        <v/>
      </c>
      <c r="AM56" s="7" t="str">
        <f>IF($A56="","",申込責任者!$N$41)</f>
        <v/>
      </c>
      <c r="AN56" s="7" t="str">
        <f>IF($A56="","",申込責任者!$N$43&amp;"")</f>
        <v/>
      </c>
      <c r="AO56" s="7" t="str">
        <f>IF($A56="","",申込責任者!$N$44&amp;"")</f>
        <v/>
      </c>
      <c r="AP56" s="7" t="str">
        <f>IF($A56="","",申込責任者!$N$45&amp;"")</f>
        <v/>
      </c>
      <c r="AQ56" s="7" t="str">
        <f>IF($A56="","",申込責任者!$N$46&amp;"")</f>
        <v/>
      </c>
      <c r="AR56" s="7" t="str">
        <f>IF($A56="","",申込責任者!$N$47&amp;"")</f>
        <v/>
      </c>
      <c r="AS56" s="7" t="str">
        <f>IF($A56="","",申込責任者!$N$48&amp;"")</f>
        <v/>
      </c>
      <c r="AT56" s="7" t="str">
        <f>IF($A56="","",申込責任者!$N$49&amp;"")</f>
        <v/>
      </c>
      <c r="AU56" s="7" t="str">
        <f>IF($A56="","",申込責任者!$N$50&amp;"")</f>
        <v/>
      </c>
      <c r="AV56" s="7" t="str">
        <f>IF($A56="","",申込責任者!$N$51&amp;"")</f>
        <v/>
      </c>
      <c r="AW56" s="6" t="str">
        <f>IF($A56="","",申込責任者!$N$27&amp;"")</f>
        <v/>
      </c>
      <c r="AX56" s="7" t="str">
        <f>IF($A56="","",申込責任者!$N$20&amp;"")</f>
        <v/>
      </c>
      <c r="AY56" s="6" t="str">
        <f>IF($A56="","",更新者名簿!AT62)</f>
        <v/>
      </c>
      <c r="AZ56" s="6" t="str">
        <f>IF($A56="","",申込責任者!$N$33&amp;"")</f>
        <v/>
      </c>
      <c r="BA56" s="6" t="str">
        <f t="shared" si="10"/>
        <v/>
      </c>
      <c r="BB56" s="6" t="str">
        <f t="shared" si="11"/>
        <v/>
      </c>
      <c r="BC56" s="6" t="str">
        <f>""</f>
        <v/>
      </c>
      <c r="BD56" s="6" t="str">
        <f>""</f>
        <v/>
      </c>
      <c r="BE56" s="6" t="str">
        <f t="shared" si="12"/>
        <v/>
      </c>
      <c r="BF56" s="6" t="str">
        <f t="shared" si="6"/>
        <v/>
      </c>
      <c r="BG56" s="7" t="str">
        <f>IF($A56="","",更新者名簿!AJ62&amp;"")</f>
        <v/>
      </c>
      <c r="BH56" s="7" t="str">
        <f>IF($A56="","",更新者名簿!AK62&amp;"")</f>
        <v/>
      </c>
      <c r="BI56" s="7" t="str">
        <f>IF($A56="","",更新者名簿!AL62&amp;"")</f>
        <v/>
      </c>
      <c r="BJ56" s="6" t="str">
        <f>IF(G56="","",申込責任者!$N$11)</f>
        <v/>
      </c>
      <c r="BK56" s="6" t="str">
        <f>IF(G56="","",申込責任者!$N$18)</f>
        <v/>
      </c>
    </row>
    <row r="57" spans="1:63">
      <c r="A57" s="6" t="str">
        <f>IF(更新者名簿!C63="","",更新者名簿!A63)</f>
        <v/>
      </c>
      <c r="B57" s="7" t="str">
        <f>IF($A57="","",更新者名簿!S63)</f>
        <v/>
      </c>
      <c r="C57" s="7" t="str">
        <f t="shared" si="8"/>
        <v/>
      </c>
      <c r="D57" s="7" t="str">
        <f>IF($A57="","",更新者名簿!Z63&amp;"")</f>
        <v/>
      </c>
      <c r="E57" s="7" t="str">
        <f>IF($A57="","",更新者名簿!Y63&amp;"")</f>
        <v/>
      </c>
      <c r="F57" s="7" t="str">
        <f>IF($A57="","",TEXT(SUBSTITUTE(更新者名簿!J63,".","/"),"yyyy/mm/dd"))</f>
        <v/>
      </c>
      <c r="G57" s="7" t="str">
        <f>IF($A57="","",TRIM(更新者名簿!C63)&amp;"")</f>
        <v/>
      </c>
      <c r="H57" s="7" t="str">
        <f>IF($A57="","",TRIM(更新者名簿!D63)&amp;"")</f>
        <v/>
      </c>
      <c r="I57" s="7" t="str">
        <f>IF($A57="","",DBCS(TRIM(PHONETIC(更新者名簿!E63)))&amp;"")</f>
        <v/>
      </c>
      <c r="J57" s="7" t="str">
        <f>IF($A57="","",DBCS(TRIM(PHONETIC(更新者名簿!F63)))&amp;"")</f>
        <v/>
      </c>
      <c r="K57" s="7" t="str">
        <f>IF($A57="","",PROPER(更新者名簿!G63)&amp;"")</f>
        <v/>
      </c>
      <c r="L57" s="7" t="str">
        <f>IF($G57="","",PROPER(更新者名簿!H63)&amp;"")</f>
        <v/>
      </c>
      <c r="M57" s="7" t="str">
        <f>""</f>
        <v/>
      </c>
      <c r="N57" s="7" t="str">
        <f>""</f>
        <v/>
      </c>
      <c r="O57" s="7" t="str">
        <f>""</f>
        <v/>
      </c>
      <c r="P57" s="7" t="str">
        <f>""</f>
        <v/>
      </c>
      <c r="Q57" s="7" t="str">
        <f>""</f>
        <v/>
      </c>
      <c r="R57" s="7" t="str">
        <f>""</f>
        <v/>
      </c>
      <c r="S57" s="7" t="str">
        <f>""</f>
        <v/>
      </c>
      <c r="T57" s="7" t="str">
        <f>""</f>
        <v/>
      </c>
      <c r="U57" s="7" t="str">
        <f t="shared" si="13"/>
        <v/>
      </c>
      <c r="V57" s="7" t="str">
        <f t="shared" si="13"/>
        <v/>
      </c>
      <c r="W57" s="7" t="str">
        <f>""</f>
        <v/>
      </c>
      <c r="X57" s="7" t="str">
        <f t="shared" si="9"/>
        <v/>
      </c>
      <c r="Y57" s="7" t="str">
        <f>""</f>
        <v/>
      </c>
      <c r="Z57" s="7" t="str">
        <f>""</f>
        <v/>
      </c>
      <c r="AA57" s="7" t="str">
        <f>""</f>
        <v/>
      </c>
      <c r="AB57" s="7" t="str">
        <f>""</f>
        <v/>
      </c>
      <c r="AC57" s="7" t="str">
        <f>IF($A57="","",更新者名簿!I63&amp;"")</f>
        <v/>
      </c>
      <c r="AD57" s="7" t="str">
        <f>IF($A57="","",更新者名簿!AH63&amp;"")</f>
        <v/>
      </c>
      <c r="AE57" s="7" t="str">
        <f>IF($A57="","",更新者名簿!B63&amp;"")</f>
        <v/>
      </c>
      <c r="AF57" s="8" t="str">
        <f>IF($A57="","",更新者名簿!X63)</f>
        <v/>
      </c>
      <c r="AG57" s="7" t="str">
        <f>IF($A57="","",更新者名簿!T63)</f>
        <v/>
      </c>
      <c r="AH57" s="7" t="str">
        <f>IF($A57="","",更新者名簿!U63&amp;"")</f>
        <v/>
      </c>
      <c r="AI57" s="7" t="str">
        <f>IF($A57="","",更新者名簿!AR63&amp;"")</f>
        <v/>
      </c>
      <c r="AJ57" s="7" t="str">
        <f>IF($A57="","",申込責任者!$N$39&amp;"")</f>
        <v/>
      </c>
      <c r="AK57" s="7" t="str">
        <f>IF($A57="","",申込責任者!$N$40&amp;"")</f>
        <v/>
      </c>
      <c r="AL57" s="7" t="str">
        <f>IF($A57="","",申込責任者!$N$42&amp;"")</f>
        <v/>
      </c>
      <c r="AM57" s="7" t="str">
        <f>IF($A57="","",申込責任者!$N$41)</f>
        <v/>
      </c>
      <c r="AN57" s="7" t="str">
        <f>IF($A57="","",申込責任者!$N$43&amp;"")</f>
        <v/>
      </c>
      <c r="AO57" s="7" t="str">
        <f>IF($A57="","",申込責任者!$N$44&amp;"")</f>
        <v/>
      </c>
      <c r="AP57" s="7" t="str">
        <f>IF($A57="","",申込責任者!$N$45&amp;"")</f>
        <v/>
      </c>
      <c r="AQ57" s="7" t="str">
        <f>IF($A57="","",申込責任者!$N$46&amp;"")</f>
        <v/>
      </c>
      <c r="AR57" s="7" t="str">
        <f>IF($A57="","",申込責任者!$N$47&amp;"")</f>
        <v/>
      </c>
      <c r="AS57" s="7" t="str">
        <f>IF($A57="","",申込責任者!$N$48&amp;"")</f>
        <v/>
      </c>
      <c r="AT57" s="7" t="str">
        <f>IF($A57="","",申込責任者!$N$49&amp;"")</f>
        <v/>
      </c>
      <c r="AU57" s="7" t="str">
        <f>IF($A57="","",申込責任者!$N$50&amp;"")</f>
        <v/>
      </c>
      <c r="AV57" s="7" t="str">
        <f>IF($A57="","",申込責任者!$N$51&amp;"")</f>
        <v/>
      </c>
      <c r="AW57" s="6" t="str">
        <f>IF($A57="","",申込責任者!$N$27&amp;"")</f>
        <v/>
      </c>
      <c r="AX57" s="7" t="str">
        <f>IF($A57="","",申込責任者!$N$20&amp;"")</f>
        <v/>
      </c>
      <c r="AY57" s="6" t="str">
        <f>IF($A57="","",更新者名簿!AT63)</f>
        <v/>
      </c>
      <c r="AZ57" s="6" t="str">
        <f>IF($A57="","",申込責任者!$N$33&amp;"")</f>
        <v/>
      </c>
      <c r="BA57" s="6" t="str">
        <f t="shared" si="10"/>
        <v/>
      </c>
      <c r="BB57" s="6" t="str">
        <f t="shared" si="11"/>
        <v/>
      </c>
      <c r="BC57" s="6" t="str">
        <f>""</f>
        <v/>
      </c>
      <c r="BD57" s="6" t="str">
        <f>""</f>
        <v/>
      </c>
      <c r="BE57" s="6" t="str">
        <f t="shared" si="12"/>
        <v/>
      </c>
      <c r="BF57" s="6" t="str">
        <f t="shared" si="6"/>
        <v/>
      </c>
      <c r="BG57" s="7" t="str">
        <f>IF($A57="","",更新者名簿!AJ63&amp;"")</f>
        <v/>
      </c>
      <c r="BH57" s="7" t="str">
        <f>IF($A57="","",更新者名簿!AK63&amp;"")</f>
        <v/>
      </c>
      <c r="BI57" s="7" t="str">
        <f>IF($A57="","",更新者名簿!AL63&amp;"")</f>
        <v/>
      </c>
      <c r="BJ57" s="6" t="str">
        <f>IF(G57="","",申込責任者!$N$11)</f>
        <v/>
      </c>
      <c r="BK57" s="6" t="str">
        <f>IF(G57="","",申込責任者!$N$18)</f>
        <v/>
      </c>
    </row>
    <row r="58" spans="1:63">
      <c r="A58" s="6" t="str">
        <f>IF(更新者名簿!C64="","",更新者名簿!A64)</f>
        <v/>
      </c>
      <c r="B58" s="7" t="str">
        <f>IF($A58="","",更新者名簿!S64)</f>
        <v/>
      </c>
      <c r="C58" s="7" t="str">
        <f t="shared" si="8"/>
        <v/>
      </c>
      <c r="D58" s="7" t="str">
        <f>IF($A58="","",更新者名簿!Z64&amp;"")</f>
        <v/>
      </c>
      <c r="E58" s="7" t="str">
        <f>IF($A58="","",更新者名簿!Y64&amp;"")</f>
        <v/>
      </c>
      <c r="F58" s="7" t="str">
        <f>IF($A58="","",TEXT(SUBSTITUTE(更新者名簿!J64,".","/"),"yyyy/mm/dd"))</f>
        <v/>
      </c>
      <c r="G58" s="7" t="str">
        <f>IF($A58="","",TRIM(更新者名簿!C64)&amp;"")</f>
        <v/>
      </c>
      <c r="H58" s="7" t="str">
        <f>IF($A58="","",TRIM(更新者名簿!D64)&amp;"")</f>
        <v/>
      </c>
      <c r="I58" s="7" t="str">
        <f>IF($A58="","",DBCS(TRIM(PHONETIC(更新者名簿!E64)))&amp;"")</f>
        <v/>
      </c>
      <c r="J58" s="7" t="str">
        <f>IF($A58="","",DBCS(TRIM(PHONETIC(更新者名簿!F64)))&amp;"")</f>
        <v/>
      </c>
      <c r="K58" s="7" t="str">
        <f>IF($A58="","",PROPER(更新者名簿!G64)&amp;"")</f>
        <v/>
      </c>
      <c r="L58" s="7" t="str">
        <f>IF($G58="","",PROPER(更新者名簿!H64)&amp;"")</f>
        <v/>
      </c>
      <c r="M58" s="7" t="str">
        <f>""</f>
        <v/>
      </c>
      <c r="N58" s="7" t="str">
        <f>""</f>
        <v/>
      </c>
      <c r="O58" s="7" t="str">
        <f>""</f>
        <v/>
      </c>
      <c r="P58" s="7" t="str">
        <f>""</f>
        <v/>
      </c>
      <c r="Q58" s="7" t="str">
        <f>""</f>
        <v/>
      </c>
      <c r="R58" s="7" t="str">
        <f>""</f>
        <v/>
      </c>
      <c r="S58" s="7" t="str">
        <f>""</f>
        <v/>
      </c>
      <c r="T58" s="7" t="str">
        <f>""</f>
        <v/>
      </c>
      <c r="U58" s="7" t="str">
        <f t="shared" si="13"/>
        <v/>
      </c>
      <c r="V58" s="7" t="str">
        <f t="shared" si="13"/>
        <v/>
      </c>
      <c r="W58" s="7" t="str">
        <f>""</f>
        <v/>
      </c>
      <c r="X58" s="7" t="str">
        <f t="shared" si="9"/>
        <v/>
      </c>
      <c r="Y58" s="7" t="str">
        <f>""</f>
        <v/>
      </c>
      <c r="Z58" s="7" t="str">
        <f>""</f>
        <v/>
      </c>
      <c r="AA58" s="7" t="str">
        <f>""</f>
        <v/>
      </c>
      <c r="AB58" s="7" t="str">
        <f>""</f>
        <v/>
      </c>
      <c r="AC58" s="7" t="str">
        <f>IF($A58="","",更新者名簿!I64&amp;"")</f>
        <v/>
      </c>
      <c r="AD58" s="7" t="str">
        <f>IF($A58="","",更新者名簿!AH64&amp;"")</f>
        <v/>
      </c>
      <c r="AE58" s="7" t="str">
        <f>IF($A58="","",更新者名簿!B64&amp;"")</f>
        <v/>
      </c>
      <c r="AF58" s="8" t="str">
        <f>IF($A58="","",更新者名簿!X64)</f>
        <v/>
      </c>
      <c r="AG58" s="7" t="str">
        <f>IF($A58="","",更新者名簿!T64)</f>
        <v/>
      </c>
      <c r="AH58" s="7" t="str">
        <f>IF($A58="","",更新者名簿!U64&amp;"")</f>
        <v/>
      </c>
      <c r="AI58" s="7" t="str">
        <f>IF($A58="","",更新者名簿!AR64&amp;"")</f>
        <v/>
      </c>
      <c r="AJ58" s="7" t="str">
        <f>IF($A58="","",申込責任者!$N$39&amp;"")</f>
        <v/>
      </c>
      <c r="AK58" s="7" t="str">
        <f>IF($A58="","",申込責任者!$N$40&amp;"")</f>
        <v/>
      </c>
      <c r="AL58" s="7" t="str">
        <f>IF($A58="","",申込責任者!$N$42&amp;"")</f>
        <v/>
      </c>
      <c r="AM58" s="7" t="str">
        <f>IF($A58="","",申込責任者!$N$41)</f>
        <v/>
      </c>
      <c r="AN58" s="7" t="str">
        <f>IF($A58="","",申込責任者!$N$43&amp;"")</f>
        <v/>
      </c>
      <c r="AO58" s="7" t="str">
        <f>IF($A58="","",申込責任者!$N$44&amp;"")</f>
        <v/>
      </c>
      <c r="AP58" s="7" t="str">
        <f>IF($A58="","",申込責任者!$N$45&amp;"")</f>
        <v/>
      </c>
      <c r="AQ58" s="7" t="str">
        <f>IF($A58="","",申込責任者!$N$46&amp;"")</f>
        <v/>
      </c>
      <c r="AR58" s="7" t="str">
        <f>IF($A58="","",申込責任者!$N$47&amp;"")</f>
        <v/>
      </c>
      <c r="AS58" s="7" t="str">
        <f>IF($A58="","",申込責任者!$N$48&amp;"")</f>
        <v/>
      </c>
      <c r="AT58" s="7" t="str">
        <f>IF($A58="","",申込責任者!$N$49&amp;"")</f>
        <v/>
      </c>
      <c r="AU58" s="7" t="str">
        <f>IF($A58="","",申込責任者!$N$50&amp;"")</f>
        <v/>
      </c>
      <c r="AV58" s="7" t="str">
        <f>IF($A58="","",申込責任者!$N$51&amp;"")</f>
        <v/>
      </c>
      <c r="AW58" s="6" t="str">
        <f>IF($A58="","",申込責任者!$N$27&amp;"")</f>
        <v/>
      </c>
      <c r="AX58" s="7" t="str">
        <f>IF($A58="","",申込責任者!$N$20&amp;"")</f>
        <v/>
      </c>
      <c r="AY58" s="6" t="str">
        <f>IF($A58="","",更新者名簿!AT64)</f>
        <v/>
      </c>
      <c r="AZ58" s="6" t="str">
        <f>IF($A58="","",申込責任者!$N$33&amp;"")</f>
        <v/>
      </c>
      <c r="BA58" s="6" t="str">
        <f t="shared" si="10"/>
        <v/>
      </c>
      <c r="BB58" s="6" t="str">
        <f t="shared" si="11"/>
        <v/>
      </c>
      <c r="BC58" s="6" t="str">
        <f>""</f>
        <v/>
      </c>
      <c r="BD58" s="6" t="str">
        <f>""</f>
        <v/>
      </c>
      <c r="BE58" s="6" t="str">
        <f t="shared" si="12"/>
        <v/>
      </c>
      <c r="BF58" s="6" t="str">
        <f t="shared" si="6"/>
        <v/>
      </c>
      <c r="BG58" s="7" t="str">
        <f>IF($A58="","",更新者名簿!AJ64&amp;"")</f>
        <v/>
      </c>
      <c r="BH58" s="7" t="str">
        <f>IF($A58="","",更新者名簿!AK64&amp;"")</f>
        <v/>
      </c>
      <c r="BI58" s="7" t="str">
        <f>IF($A58="","",更新者名簿!AL64&amp;"")</f>
        <v/>
      </c>
      <c r="BJ58" s="6" t="str">
        <f>IF(G58="","",申込責任者!$N$11)</f>
        <v/>
      </c>
      <c r="BK58" s="6" t="str">
        <f>IF(G58="","",申込責任者!$N$18)</f>
        <v/>
      </c>
    </row>
    <row r="59" spans="1:63">
      <c r="A59" s="6" t="str">
        <f>IF(更新者名簿!C65="","",更新者名簿!A65)</f>
        <v/>
      </c>
      <c r="B59" s="7" t="str">
        <f>IF($A59="","",更新者名簿!S65)</f>
        <v/>
      </c>
      <c r="C59" s="7" t="str">
        <f t="shared" si="8"/>
        <v/>
      </c>
      <c r="D59" s="7" t="str">
        <f>IF($A59="","",更新者名簿!Z65&amp;"")</f>
        <v/>
      </c>
      <c r="E59" s="7" t="str">
        <f>IF($A59="","",更新者名簿!Y65&amp;"")</f>
        <v/>
      </c>
      <c r="F59" s="7" t="str">
        <f>IF($A59="","",TEXT(SUBSTITUTE(更新者名簿!J65,".","/"),"yyyy/mm/dd"))</f>
        <v/>
      </c>
      <c r="G59" s="7" t="str">
        <f>IF($A59="","",TRIM(更新者名簿!C65)&amp;"")</f>
        <v/>
      </c>
      <c r="H59" s="7" t="str">
        <f>IF($A59="","",TRIM(更新者名簿!D65)&amp;"")</f>
        <v/>
      </c>
      <c r="I59" s="7" t="str">
        <f>IF($A59="","",DBCS(TRIM(PHONETIC(更新者名簿!E65)))&amp;"")</f>
        <v/>
      </c>
      <c r="J59" s="7" t="str">
        <f>IF($A59="","",DBCS(TRIM(PHONETIC(更新者名簿!F65)))&amp;"")</f>
        <v/>
      </c>
      <c r="K59" s="7" t="str">
        <f>IF($A59="","",PROPER(更新者名簿!G65)&amp;"")</f>
        <v/>
      </c>
      <c r="L59" s="7" t="str">
        <f>IF($G59="","",PROPER(更新者名簿!H65)&amp;"")</f>
        <v/>
      </c>
      <c r="M59" s="7" t="str">
        <f>""</f>
        <v/>
      </c>
      <c r="N59" s="7" t="str">
        <f>""</f>
        <v/>
      </c>
      <c r="O59" s="7" t="str">
        <f>""</f>
        <v/>
      </c>
      <c r="P59" s="7" t="str">
        <f>""</f>
        <v/>
      </c>
      <c r="Q59" s="7" t="str">
        <f>""</f>
        <v/>
      </c>
      <c r="R59" s="7" t="str">
        <f>""</f>
        <v/>
      </c>
      <c r="S59" s="7" t="str">
        <f>""</f>
        <v/>
      </c>
      <c r="T59" s="7" t="str">
        <f>""</f>
        <v/>
      </c>
      <c r="U59" s="7" t="str">
        <f t="shared" si="13"/>
        <v/>
      </c>
      <c r="V59" s="7" t="str">
        <f t="shared" si="13"/>
        <v/>
      </c>
      <c r="W59" s="7" t="str">
        <f>""</f>
        <v/>
      </c>
      <c r="X59" s="7" t="str">
        <f t="shared" si="9"/>
        <v/>
      </c>
      <c r="Y59" s="7" t="str">
        <f>""</f>
        <v/>
      </c>
      <c r="Z59" s="7" t="str">
        <f>""</f>
        <v/>
      </c>
      <c r="AA59" s="7" t="str">
        <f>""</f>
        <v/>
      </c>
      <c r="AB59" s="7" t="str">
        <f>""</f>
        <v/>
      </c>
      <c r="AC59" s="7" t="str">
        <f>IF($A59="","",更新者名簿!I65&amp;"")</f>
        <v/>
      </c>
      <c r="AD59" s="7" t="str">
        <f>IF($A59="","",更新者名簿!AH65&amp;"")</f>
        <v/>
      </c>
      <c r="AE59" s="7" t="str">
        <f>IF($A59="","",更新者名簿!B65&amp;"")</f>
        <v/>
      </c>
      <c r="AF59" s="8" t="str">
        <f>IF($A59="","",更新者名簿!X65)</f>
        <v/>
      </c>
      <c r="AG59" s="7" t="str">
        <f>IF($A59="","",更新者名簿!T65)</f>
        <v/>
      </c>
      <c r="AH59" s="7" t="str">
        <f>IF($A59="","",更新者名簿!U65&amp;"")</f>
        <v/>
      </c>
      <c r="AI59" s="7" t="str">
        <f>IF($A59="","",更新者名簿!AR65&amp;"")</f>
        <v/>
      </c>
      <c r="AJ59" s="7" t="str">
        <f>IF($A59="","",申込責任者!$N$39&amp;"")</f>
        <v/>
      </c>
      <c r="AK59" s="7" t="str">
        <f>IF($A59="","",申込責任者!$N$40&amp;"")</f>
        <v/>
      </c>
      <c r="AL59" s="7" t="str">
        <f>IF($A59="","",申込責任者!$N$42&amp;"")</f>
        <v/>
      </c>
      <c r="AM59" s="7" t="str">
        <f>IF($A59="","",申込責任者!$N$41)</f>
        <v/>
      </c>
      <c r="AN59" s="7" t="str">
        <f>IF($A59="","",申込責任者!$N$43&amp;"")</f>
        <v/>
      </c>
      <c r="AO59" s="7" t="str">
        <f>IF($A59="","",申込責任者!$N$44&amp;"")</f>
        <v/>
      </c>
      <c r="AP59" s="7" t="str">
        <f>IF($A59="","",申込責任者!$N$45&amp;"")</f>
        <v/>
      </c>
      <c r="AQ59" s="7" t="str">
        <f>IF($A59="","",申込責任者!$N$46&amp;"")</f>
        <v/>
      </c>
      <c r="AR59" s="7" t="str">
        <f>IF($A59="","",申込責任者!$N$47&amp;"")</f>
        <v/>
      </c>
      <c r="AS59" s="7" t="str">
        <f>IF($A59="","",申込責任者!$N$48&amp;"")</f>
        <v/>
      </c>
      <c r="AT59" s="7" t="str">
        <f>IF($A59="","",申込責任者!$N$49&amp;"")</f>
        <v/>
      </c>
      <c r="AU59" s="7" t="str">
        <f>IF($A59="","",申込責任者!$N$50&amp;"")</f>
        <v/>
      </c>
      <c r="AV59" s="7" t="str">
        <f>IF($A59="","",申込責任者!$N$51&amp;"")</f>
        <v/>
      </c>
      <c r="AW59" s="6" t="str">
        <f>IF($A59="","",申込責任者!$N$27&amp;"")</f>
        <v/>
      </c>
      <c r="AX59" s="7" t="str">
        <f>IF($A59="","",申込責任者!$N$20&amp;"")</f>
        <v/>
      </c>
      <c r="AY59" s="6" t="str">
        <f>IF($A59="","",更新者名簿!AT65)</f>
        <v/>
      </c>
      <c r="AZ59" s="6" t="str">
        <f>IF($A59="","",申込責任者!$N$33&amp;"")</f>
        <v/>
      </c>
      <c r="BA59" s="6" t="str">
        <f t="shared" si="10"/>
        <v/>
      </c>
      <c r="BB59" s="6" t="str">
        <f t="shared" si="11"/>
        <v/>
      </c>
      <c r="BC59" s="6" t="str">
        <f>""</f>
        <v/>
      </c>
      <c r="BD59" s="6" t="str">
        <f>""</f>
        <v/>
      </c>
      <c r="BE59" s="6" t="str">
        <f t="shared" si="12"/>
        <v/>
      </c>
      <c r="BF59" s="6" t="str">
        <f t="shared" si="6"/>
        <v/>
      </c>
      <c r="BG59" s="7" t="str">
        <f>IF($A59="","",更新者名簿!AJ65&amp;"")</f>
        <v/>
      </c>
      <c r="BH59" s="7" t="str">
        <f>IF($A59="","",更新者名簿!AK65&amp;"")</f>
        <v/>
      </c>
      <c r="BI59" s="7" t="str">
        <f>IF($A59="","",更新者名簿!AL65&amp;"")</f>
        <v/>
      </c>
      <c r="BJ59" s="6" t="str">
        <f>IF(G59="","",申込責任者!$N$11)</f>
        <v/>
      </c>
      <c r="BK59" s="6" t="str">
        <f>IF(G59="","",申込責任者!$N$18)</f>
        <v/>
      </c>
    </row>
    <row r="60" spans="1:63">
      <c r="A60" s="6" t="str">
        <f>IF(更新者名簿!C66="","",更新者名簿!A66)</f>
        <v/>
      </c>
      <c r="B60" s="7" t="str">
        <f>IF($A60="","",更新者名簿!S66)</f>
        <v/>
      </c>
      <c r="C60" s="7" t="str">
        <f t="shared" si="8"/>
        <v/>
      </c>
      <c r="D60" s="7" t="str">
        <f>IF($A60="","",更新者名簿!Z66&amp;"")</f>
        <v/>
      </c>
      <c r="E60" s="7" t="str">
        <f>IF($A60="","",更新者名簿!Y66&amp;"")</f>
        <v/>
      </c>
      <c r="F60" s="7" t="str">
        <f>IF($A60="","",TEXT(SUBSTITUTE(更新者名簿!J66,".","/"),"yyyy/mm/dd"))</f>
        <v/>
      </c>
      <c r="G60" s="7" t="str">
        <f>IF($A60="","",TRIM(更新者名簿!C66)&amp;"")</f>
        <v/>
      </c>
      <c r="H60" s="7" t="str">
        <f>IF($A60="","",TRIM(更新者名簿!D66)&amp;"")</f>
        <v/>
      </c>
      <c r="I60" s="7" t="str">
        <f>IF($A60="","",DBCS(TRIM(PHONETIC(更新者名簿!E66)))&amp;"")</f>
        <v/>
      </c>
      <c r="J60" s="7" t="str">
        <f>IF($A60="","",DBCS(TRIM(PHONETIC(更新者名簿!F66)))&amp;"")</f>
        <v/>
      </c>
      <c r="K60" s="7" t="str">
        <f>IF($A60="","",PROPER(更新者名簿!G66)&amp;"")</f>
        <v/>
      </c>
      <c r="L60" s="7" t="str">
        <f>IF($G60="","",PROPER(更新者名簿!H66)&amp;"")</f>
        <v/>
      </c>
      <c r="M60" s="7" t="str">
        <f>""</f>
        <v/>
      </c>
      <c r="N60" s="7" t="str">
        <f>""</f>
        <v/>
      </c>
      <c r="O60" s="7" t="str">
        <f>""</f>
        <v/>
      </c>
      <c r="P60" s="7" t="str">
        <f>""</f>
        <v/>
      </c>
      <c r="Q60" s="7" t="str">
        <f>""</f>
        <v/>
      </c>
      <c r="R60" s="7" t="str">
        <f>""</f>
        <v/>
      </c>
      <c r="S60" s="7" t="str">
        <f>""</f>
        <v/>
      </c>
      <c r="T60" s="7" t="str">
        <f>""</f>
        <v/>
      </c>
      <c r="U60" s="7" t="str">
        <f t="shared" si="13"/>
        <v/>
      </c>
      <c r="V60" s="7" t="str">
        <f t="shared" si="13"/>
        <v/>
      </c>
      <c r="W60" s="7" t="str">
        <f>""</f>
        <v/>
      </c>
      <c r="X60" s="7" t="str">
        <f t="shared" si="9"/>
        <v/>
      </c>
      <c r="Y60" s="7" t="str">
        <f>""</f>
        <v/>
      </c>
      <c r="Z60" s="7" t="str">
        <f>""</f>
        <v/>
      </c>
      <c r="AA60" s="7" t="str">
        <f>""</f>
        <v/>
      </c>
      <c r="AB60" s="7" t="str">
        <f>""</f>
        <v/>
      </c>
      <c r="AC60" s="7" t="str">
        <f>IF($A60="","",更新者名簿!I66&amp;"")</f>
        <v/>
      </c>
      <c r="AD60" s="7" t="str">
        <f>IF($A60="","",更新者名簿!AH66&amp;"")</f>
        <v/>
      </c>
      <c r="AE60" s="7" t="str">
        <f>IF($A60="","",更新者名簿!B66&amp;"")</f>
        <v/>
      </c>
      <c r="AF60" s="8" t="str">
        <f>IF($A60="","",更新者名簿!X66)</f>
        <v/>
      </c>
      <c r="AG60" s="7" t="str">
        <f>IF($A60="","",更新者名簿!T66)</f>
        <v/>
      </c>
      <c r="AH60" s="7" t="str">
        <f>IF($A60="","",更新者名簿!U66&amp;"")</f>
        <v/>
      </c>
      <c r="AI60" s="7" t="str">
        <f>IF($A60="","",更新者名簿!AR66&amp;"")</f>
        <v/>
      </c>
      <c r="AJ60" s="7" t="str">
        <f>IF($A60="","",申込責任者!$N$39&amp;"")</f>
        <v/>
      </c>
      <c r="AK60" s="7" t="str">
        <f>IF($A60="","",申込責任者!$N$40&amp;"")</f>
        <v/>
      </c>
      <c r="AL60" s="7" t="str">
        <f>IF($A60="","",申込責任者!$N$42&amp;"")</f>
        <v/>
      </c>
      <c r="AM60" s="7" t="str">
        <f>IF($A60="","",申込責任者!$N$41)</f>
        <v/>
      </c>
      <c r="AN60" s="7" t="str">
        <f>IF($A60="","",申込責任者!$N$43&amp;"")</f>
        <v/>
      </c>
      <c r="AO60" s="7" t="str">
        <f>IF($A60="","",申込責任者!$N$44&amp;"")</f>
        <v/>
      </c>
      <c r="AP60" s="7" t="str">
        <f>IF($A60="","",申込責任者!$N$45&amp;"")</f>
        <v/>
      </c>
      <c r="AQ60" s="7" t="str">
        <f>IF($A60="","",申込責任者!$N$46&amp;"")</f>
        <v/>
      </c>
      <c r="AR60" s="7" t="str">
        <f>IF($A60="","",申込責任者!$N$47&amp;"")</f>
        <v/>
      </c>
      <c r="AS60" s="7" t="str">
        <f>IF($A60="","",申込責任者!$N$48&amp;"")</f>
        <v/>
      </c>
      <c r="AT60" s="7" t="str">
        <f>IF($A60="","",申込責任者!$N$49&amp;"")</f>
        <v/>
      </c>
      <c r="AU60" s="7" t="str">
        <f>IF($A60="","",申込責任者!$N$50&amp;"")</f>
        <v/>
      </c>
      <c r="AV60" s="7" t="str">
        <f>IF($A60="","",申込責任者!$N$51&amp;"")</f>
        <v/>
      </c>
      <c r="AW60" s="6" t="str">
        <f>IF($A60="","",申込責任者!$N$27&amp;"")</f>
        <v/>
      </c>
      <c r="AX60" s="7" t="str">
        <f>IF($A60="","",申込責任者!$N$20&amp;"")</f>
        <v/>
      </c>
      <c r="AY60" s="6" t="str">
        <f>IF($A60="","",更新者名簿!AT66)</f>
        <v/>
      </c>
      <c r="AZ60" s="6" t="str">
        <f>IF($A60="","",申込責任者!$N$33&amp;"")</f>
        <v/>
      </c>
      <c r="BA60" s="6" t="str">
        <f t="shared" si="10"/>
        <v/>
      </c>
      <c r="BB60" s="6" t="str">
        <f t="shared" si="11"/>
        <v/>
      </c>
      <c r="BC60" s="6" t="str">
        <f>""</f>
        <v/>
      </c>
      <c r="BD60" s="6" t="str">
        <f>""</f>
        <v/>
      </c>
      <c r="BE60" s="6" t="str">
        <f t="shared" si="12"/>
        <v/>
      </c>
      <c r="BF60" s="6" t="str">
        <f t="shared" si="6"/>
        <v/>
      </c>
      <c r="BG60" s="7" t="str">
        <f>IF($A60="","",更新者名簿!AJ66&amp;"")</f>
        <v/>
      </c>
      <c r="BH60" s="7" t="str">
        <f>IF($A60="","",更新者名簿!AK66&amp;"")</f>
        <v/>
      </c>
      <c r="BI60" s="7" t="str">
        <f>IF($A60="","",更新者名簿!AL66&amp;"")</f>
        <v/>
      </c>
      <c r="BJ60" s="6" t="str">
        <f>IF(G60="","",申込責任者!$N$11)</f>
        <v/>
      </c>
      <c r="BK60" s="6" t="str">
        <f>IF(G60="","",申込責任者!$N$18)</f>
        <v/>
      </c>
    </row>
    <row r="61" spans="1:63">
      <c r="A61" s="6" t="str">
        <f>IF(更新者名簿!C67="","",更新者名簿!A67)</f>
        <v/>
      </c>
      <c r="B61" s="7" t="str">
        <f>IF($A61="","",更新者名簿!S67)</f>
        <v/>
      </c>
      <c r="C61" s="7" t="str">
        <f t="shared" si="8"/>
        <v/>
      </c>
      <c r="D61" s="7" t="str">
        <f>IF($A61="","",更新者名簿!Z67&amp;"")</f>
        <v/>
      </c>
      <c r="E61" s="7" t="str">
        <f>IF($A61="","",更新者名簿!Y67&amp;"")</f>
        <v/>
      </c>
      <c r="F61" s="7" t="str">
        <f>IF($A61="","",TEXT(SUBSTITUTE(更新者名簿!J67,".","/"),"yyyy/mm/dd"))</f>
        <v/>
      </c>
      <c r="G61" s="7" t="str">
        <f>IF($A61="","",TRIM(更新者名簿!C67)&amp;"")</f>
        <v/>
      </c>
      <c r="H61" s="7" t="str">
        <f>IF($A61="","",TRIM(更新者名簿!D67)&amp;"")</f>
        <v/>
      </c>
      <c r="I61" s="7" t="str">
        <f>IF($A61="","",DBCS(TRIM(PHONETIC(更新者名簿!E67)))&amp;"")</f>
        <v/>
      </c>
      <c r="J61" s="7" t="str">
        <f>IF($A61="","",DBCS(TRIM(PHONETIC(更新者名簿!F67)))&amp;"")</f>
        <v/>
      </c>
      <c r="K61" s="7" t="str">
        <f>IF($A61="","",PROPER(更新者名簿!G67)&amp;"")</f>
        <v/>
      </c>
      <c r="L61" s="7" t="str">
        <f>IF($G61="","",PROPER(更新者名簿!H67)&amp;"")</f>
        <v/>
      </c>
      <c r="M61" s="7" t="str">
        <f>""</f>
        <v/>
      </c>
      <c r="N61" s="7" t="str">
        <f>""</f>
        <v/>
      </c>
      <c r="O61" s="7" t="str">
        <f>""</f>
        <v/>
      </c>
      <c r="P61" s="7" t="str">
        <f>""</f>
        <v/>
      </c>
      <c r="Q61" s="7" t="str">
        <f>""</f>
        <v/>
      </c>
      <c r="R61" s="7" t="str">
        <f>""</f>
        <v/>
      </c>
      <c r="S61" s="7" t="str">
        <f>""</f>
        <v/>
      </c>
      <c r="T61" s="7" t="str">
        <f>""</f>
        <v/>
      </c>
      <c r="U61" s="7" t="str">
        <f t="shared" si="13"/>
        <v/>
      </c>
      <c r="V61" s="7" t="str">
        <f t="shared" si="13"/>
        <v/>
      </c>
      <c r="W61" s="7" t="str">
        <f>""</f>
        <v/>
      </c>
      <c r="X61" s="7" t="str">
        <f t="shared" si="9"/>
        <v/>
      </c>
      <c r="Y61" s="7" t="str">
        <f>""</f>
        <v/>
      </c>
      <c r="Z61" s="7" t="str">
        <f>""</f>
        <v/>
      </c>
      <c r="AA61" s="7" t="str">
        <f>""</f>
        <v/>
      </c>
      <c r="AB61" s="7" t="str">
        <f>""</f>
        <v/>
      </c>
      <c r="AC61" s="7" t="str">
        <f>IF($A61="","",更新者名簿!I67&amp;"")</f>
        <v/>
      </c>
      <c r="AD61" s="7" t="str">
        <f>IF($A61="","",更新者名簿!AH67&amp;"")</f>
        <v/>
      </c>
      <c r="AE61" s="7" t="str">
        <f>IF($A61="","",更新者名簿!B67&amp;"")</f>
        <v/>
      </c>
      <c r="AF61" s="8" t="str">
        <f>IF($A61="","",更新者名簿!X67)</f>
        <v/>
      </c>
      <c r="AG61" s="7" t="str">
        <f>IF($A61="","",更新者名簿!T67)</f>
        <v/>
      </c>
      <c r="AH61" s="7" t="str">
        <f>IF($A61="","",更新者名簿!U67&amp;"")</f>
        <v/>
      </c>
      <c r="AI61" s="7" t="str">
        <f>IF($A61="","",更新者名簿!AR67&amp;"")</f>
        <v/>
      </c>
      <c r="AJ61" s="7" t="str">
        <f>IF($A61="","",申込責任者!$N$39&amp;"")</f>
        <v/>
      </c>
      <c r="AK61" s="7" t="str">
        <f>IF($A61="","",申込責任者!$N$40&amp;"")</f>
        <v/>
      </c>
      <c r="AL61" s="7" t="str">
        <f>IF($A61="","",申込責任者!$N$42&amp;"")</f>
        <v/>
      </c>
      <c r="AM61" s="7" t="str">
        <f>IF($A61="","",申込責任者!$N$41)</f>
        <v/>
      </c>
      <c r="AN61" s="7" t="str">
        <f>IF($A61="","",申込責任者!$N$43&amp;"")</f>
        <v/>
      </c>
      <c r="AO61" s="7" t="str">
        <f>IF($A61="","",申込責任者!$N$44&amp;"")</f>
        <v/>
      </c>
      <c r="AP61" s="7" t="str">
        <f>IF($A61="","",申込責任者!$N$45&amp;"")</f>
        <v/>
      </c>
      <c r="AQ61" s="7" t="str">
        <f>IF($A61="","",申込責任者!$N$46&amp;"")</f>
        <v/>
      </c>
      <c r="AR61" s="7" t="str">
        <f>IF($A61="","",申込責任者!$N$47&amp;"")</f>
        <v/>
      </c>
      <c r="AS61" s="7" t="str">
        <f>IF($A61="","",申込責任者!$N$48&amp;"")</f>
        <v/>
      </c>
      <c r="AT61" s="7" t="str">
        <f>IF($A61="","",申込責任者!$N$49&amp;"")</f>
        <v/>
      </c>
      <c r="AU61" s="7" t="str">
        <f>IF($A61="","",申込責任者!$N$50&amp;"")</f>
        <v/>
      </c>
      <c r="AV61" s="7" t="str">
        <f>IF($A61="","",申込責任者!$N$51&amp;"")</f>
        <v/>
      </c>
      <c r="AW61" s="6" t="str">
        <f>IF($A61="","",申込責任者!$N$27&amp;"")</f>
        <v/>
      </c>
      <c r="AX61" s="7" t="str">
        <f>IF($A61="","",申込責任者!$N$20&amp;"")</f>
        <v/>
      </c>
      <c r="AY61" s="6" t="str">
        <f>IF($A61="","",更新者名簿!AT67)</f>
        <v/>
      </c>
      <c r="AZ61" s="6" t="str">
        <f>IF($A61="","",申込責任者!$N$33&amp;"")</f>
        <v/>
      </c>
      <c r="BA61" s="6" t="str">
        <f t="shared" si="10"/>
        <v/>
      </c>
      <c r="BB61" s="6" t="str">
        <f t="shared" si="11"/>
        <v/>
      </c>
      <c r="BC61" s="6" t="str">
        <f>""</f>
        <v/>
      </c>
      <c r="BD61" s="6" t="str">
        <f>""</f>
        <v/>
      </c>
      <c r="BE61" s="6" t="str">
        <f t="shared" si="12"/>
        <v/>
      </c>
      <c r="BF61" s="6" t="str">
        <f t="shared" si="6"/>
        <v/>
      </c>
      <c r="BG61" s="7" t="str">
        <f>IF($A61="","",更新者名簿!AJ67&amp;"")</f>
        <v/>
      </c>
      <c r="BH61" s="7" t="str">
        <f>IF($A61="","",更新者名簿!AK67&amp;"")</f>
        <v/>
      </c>
      <c r="BI61" s="7" t="str">
        <f>IF($A61="","",更新者名簿!AL67&amp;"")</f>
        <v/>
      </c>
      <c r="BJ61" s="6" t="str">
        <f>IF(G61="","",申込責任者!$N$11)</f>
        <v/>
      </c>
      <c r="BK61" s="6" t="str">
        <f>IF(G61="","",申込責任者!$N$18)</f>
        <v/>
      </c>
    </row>
    <row r="62" spans="1:63">
      <c r="A62" s="6" t="str">
        <f>IF(更新者名簿!C68="","",更新者名簿!A68)</f>
        <v/>
      </c>
      <c r="B62" s="7" t="str">
        <f>IF($A62="","",更新者名簿!S68)</f>
        <v/>
      </c>
      <c r="C62" s="7" t="str">
        <f t="shared" si="8"/>
        <v/>
      </c>
      <c r="D62" s="7" t="str">
        <f>IF($A62="","",更新者名簿!Z68&amp;"")</f>
        <v/>
      </c>
      <c r="E62" s="7" t="str">
        <f>IF($A62="","",更新者名簿!Y68&amp;"")</f>
        <v/>
      </c>
      <c r="F62" s="7" t="str">
        <f>IF($A62="","",TEXT(SUBSTITUTE(更新者名簿!J68,".","/"),"yyyy/mm/dd"))</f>
        <v/>
      </c>
      <c r="G62" s="7" t="str">
        <f>IF($A62="","",TRIM(更新者名簿!C68)&amp;"")</f>
        <v/>
      </c>
      <c r="H62" s="7" t="str">
        <f>IF($A62="","",TRIM(更新者名簿!D68)&amp;"")</f>
        <v/>
      </c>
      <c r="I62" s="7" t="str">
        <f>IF($A62="","",DBCS(TRIM(PHONETIC(更新者名簿!E68)))&amp;"")</f>
        <v/>
      </c>
      <c r="J62" s="7" t="str">
        <f>IF($A62="","",DBCS(TRIM(PHONETIC(更新者名簿!F68)))&amp;"")</f>
        <v/>
      </c>
      <c r="K62" s="7" t="str">
        <f>IF($A62="","",PROPER(更新者名簿!G68)&amp;"")</f>
        <v/>
      </c>
      <c r="L62" s="7" t="str">
        <f>IF($G62="","",PROPER(更新者名簿!H68)&amp;"")</f>
        <v/>
      </c>
      <c r="M62" s="7" t="str">
        <f>""</f>
        <v/>
      </c>
      <c r="N62" s="7" t="str">
        <f>""</f>
        <v/>
      </c>
      <c r="O62" s="7" t="str">
        <f>""</f>
        <v/>
      </c>
      <c r="P62" s="7" t="str">
        <f>""</f>
        <v/>
      </c>
      <c r="Q62" s="7" t="str">
        <f>""</f>
        <v/>
      </c>
      <c r="R62" s="7" t="str">
        <f>""</f>
        <v/>
      </c>
      <c r="S62" s="7" t="str">
        <f>""</f>
        <v/>
      </c>
      <c r="T62" s="7" t="str">
        <f>""</f>
        <v/>
      </c>
      <c r="U62" s="7" t="str">
        <f t="shared" ref="U62:V81" si="14">IF($A62="","","1")</f>
        <v/>
      </c>
      <c r="V62" s="7" t="str">
        <f t="shared" si="14"/>
        <v/>
      </c>
      <c r="W62" s="7" t="str">
        <f>""</f>
        <v/>
      </c>
      <c r="X62" s="7" t="str">
        <f t="shared" si="9"/>
        <v/>
      </c>
      <c r="Y62" s="7" t="str">
        <f>""</f>
        <v/>
      </c>
      <c r="Z62" s="7" t="str">
        <f>""</f>
        <v/>
      </c>
      <c r="AA62" s="7" t="str">
        <f>""</f>
        <v/>
      </c>
      <c r="AB62" s="7" t="str">
        <f>""</f>
        <v/>
      </c>
      <c r="AC62" s="7" t="str">
        <f>IF($A62="","",更新者名簿!I68&amp;"")</f>
        <v/>
      </c>
      <c r="AD62" s="7" t="str">
        <f>IF($A62="","",更新者名簿!AH68&amp;"")</f>
        <v/>
      </c>
      <c r="AE62" s="7" t="str">
        <f>IF($A62="","",更新者名簿!B68&amp;"")</f>
        <v/>
      </c>
      <c r="AF62" s="8" t="str">
        <f>IF($A62="","",更新者名簿!X68)</f>
        <v/>
      </c>
      <c r="AG62" s="7" t="str">
        <f>IF($A62="","",更新者名簿!T68)</f>
        <v/>
      </c>
      <c r="AH62" s="7" t="str">
        <f>IF($A62="","",更新者名簿!U68&amp;"")</f>
        <v/>
      </c>
      <c r="AI62" s="7" t="str">
        <f>IF($A62="","",更新者名簿!AR68&amp;"")</f>
        <v/>
      </c>
      <c r="AJ62" s="7" t="str">
        <f>IF($A62="","",申込責任者!$N$39&amp;"")</f>
        <v/>
      </c>
      <c r="AK62" s="7" t="str">
        <f>IF($A62="","",申込責任者!$N$40&amp;"")</f>
        <v/>
      </c>
      <c r="AL62" s="7" t="str">
        <f>IF($A62="","",申込責任者!$N$42&amp;"")</f>
        <v/>
      </c>
      <c r="AM62" s="7" t="str">
        <f>IF($A62="","",申込責任者!$N$41)</f>
        <v/>
      </c>
      <c r="AN62" s="7" t="str">
        <f>IF($A62="","",申込責任者!$N$43&amp;"")</f>
        <v/>
      </c>
      <c r="AO62" s="7" t="str">
        <f>IF($A62="","",申込責任者!$N$44&amp;"")</f>
        <v/>
      </c>
      <c r="AP62" s="7" t="str">
        <f>IF($A62="","",申込責任者!$N$45&amp;"")</f>
        <v/>
      </c>
      <c r="AQ62" s="7" t="str">
        <f>IF($A62="","",申込責任者!$N$46&amp;"")</f>
        <v/>
      </c>
      <c r="AR62" s="7" t="str">
        <f>IF($A62="","",申込責任者!$N$47&amp;"")</f>
        <v/>
      </c>
      <c r="AS62" s="7" t="str">
        <f>IF($A62="","",申込責任者!$N$48&amp;"")</f>
        <v/>
      </c>
      <c r="AT62" s="7" t="str">
        <f>IF($A62="","",申込責任者!$N$49&amp;"")</f>
        <v/>
      </c>
      <c r="AU62" s="7" t="str">
        <f>IF($A62="","",申込責任者!$N$50&amp;"")</f>
        <v/>
      </c>
      <c r="AV62" s="7" t="str">
        <f>IF($A62="","",申込責任者!$N$51&amp;"")</f>
        <v/>
      </c>
      <c r="AW62" s="6" t="str">
        <f>IF($A62="","",申込責任者!$N$27&amp;"")</f>
        <v/>
      </c>
      <c r="AX62" s="7" t="str">
        <f>IF($A62="","",申込責任者!$N$20&amp;"")</f>
        <v/>
      </c>
      <c r="AY62" s="6" t="str">
        <f>IF($A62="","",更新者名簿!AT68)</f>
        <v/>
      </c>
      <c r="AZ62" s="6" t="str">
        <f>IF($A62="","",申込責任者!$N$33&amp;"")</f>
        <v/>
      </c>
      <c r="BA62" s="6" t="str">
        <f t="shared" si="10"/>
        <v/>
      </c>
      <c r="BB62" s="6" t="str">
        <f t="shared" si="11"/>
        <v/>
      </c>
      <c r="BC62" s="6" t="str">
        <f>""</f>
        <v/>
      </c>
      <c r="BD62" s="6" t="str">
        <f>""</f>
        <v/>
      </c>
      <c r="BE62" s="6" t="str">
        <f t="shared" si="12"/>
        <v/>
      </c>
      <c r="BF62" s="6" t="str">
        <f t="shared" si="6"/>
        <v/>
      </c>
      <c r="BG62" s="7" t="str">
        <f>IF($A62="","",更新者名簿!AJ68&amp;"")</f>
        <v/>
      </c>
      <c r="BH62" s="7" t="str">
        <f>IF($A62="","",更新者名簿!AK68&amp;"")</f>
        <v/>
      </c>
      <c r="BI62" s="7" t="str">
        <f>IF($A62="","",更新者名簿!AL68&amp;"")</f>
        <v/>
      </c>
      <c r="BJ62" s="6" t="str">
        <f>IF(G62="","",申込責任者!$N$11)</f>
        <v/>
      </c>
      <c r="BK62" s="6" t="str">
        <f>IF(G62="","",申込責任者!$N$18)</f>
        <v/>
      </c>
    </row>
    <row r="63" spans="1:63">
      <c r="A63" s="6" t="str">
        <f>IF(更新者名簿!C69="","",更新者名簿!A69)</f>
        <v/>
      </c>
      <c r="B63" s="7" t="str">
        <f>IF($A63="","",更新者名簿!S69)</f>
        <v/>
      </c>
      <c r="C63" s="7" t="str">
        <f t="shared" si="8"/>
        <v/>
      </c>
      <c r="D63" s="7" t="str">
        <f>IF($A63="","",更新者名簿!Z69&amp;"")</f>
        <v/>
      </c>
      <c r="E63" s="7" t="str">
        <f>IF($A63="","",更新者名簿!Y69&amp;"")</f>
        <v/>
      </c>
      <c r="F63" s="7" t="str">
        <f>IF($A63="","",TEXT(SUBSTITUTE(更新者名簿!J69,".","/"),"yyyy/mm/dd"))</f>
        <v/>
      </c>
      <c r="G63" s="7" t="str">
        <f>IF($A63="","",TRIM(更新者名簿!C69)&amp;"")</f>
        <v/>
      </c>
      <c r="H63" s="7" t="str">
        <f>IF($A63="","",TRIM(更新者名簿!D69)&amp;"")</f>
        <v/>
      </c>
      <c r="I63" s="7" t="str">
        <f>IF($A63="","",DBCS(TRIM(PHONETIC(更新者名簿!E69)))&amp;"")</f>
        <v/>
      </c>
      <c r="J63" s="7" t="str">
        <f>IF($A63="","",DBCS(TRIM(PHONETIC(更新者名簿!F69)))&amp;"")</f>
        <v/>
      </c>
      <c r="K63" s="7" t="str">
        <f>IF($A63="","",PROPER(更新者名簿!G69)&amp;"")</f>
        <v/>
      </c>
      <c r="L63" s="7" t="str">
        <f>IF($G63="","",PROPER(更新者名簿!H69)&amp;"")</f>
        <v/>
      </c>
      <c r="M63" s="7" t="str">
        <f>""</f>
        <v/>
      </c>
      <c r="N63" s="7" t="str">
        <f>""</f>
        <v/>
      </c>
      <c r="O63" s="7" t="str">
        <f>""</f>
        <v/>
      </c>
      <c r="P63" s="7" t="str">
        <f>""</f>
        <v/>
      </c>
      <c r="Q63" s="7" t="str">
        <f>""</f>
        <v/>
      </c>
      <c r="R63" s="7" t="str">
        <f>""</f>
        <v/>
      </c>
      <c r="S63" s="7" t="str">
        <f>""</f>
        <v/>
      </c>
      <c r="T63" s="7" t="str">
        <f>""</f>
        <v/>
      </c>
      <c r="U63" s="7" t="str">
        <f t="shared" si="14"/>
        <v/>
      </c>
      <c r="V63" s="7" t="str">
        <f t="shared" si="14"/>
        <v/>
      </c>
      <c r="W63" s="7" t="str">
        <f>""</f>
        <v/>
      </c>
      <c r="X63" s="7" t="str">
        <f t="shared" si="9"/>
        <v/>
      </c>
      <c r="Y63" s="7" t="str">
        <f>""</f>
        <v/>
      </c>
      <c r="Z63" s="7" t="str">
        <f>""</f>
        <v/>
      </c>
      <c r="AA63" s="7" t="str">
        <f>""</f>
        <v/>
      </c>
      <c r="AB63" s="7" t="str">
        <f>""</f>
        <v/>
      </c>
      <c r="AC63" s="7" t="str">
        <f>IF($A63="","",更新者名簿!I69&amp;"")</f>
        <v/>
      </c>
      <c r="AD63" s="7" t="str">
        <f>IF($A63="","",更新者名簿!AH69&amp;"")</f>
        <v/>
      </c>
      <c r="AE63" s="7" t="str">
        <f>IF($A63="","",更新者名簿!B69&amp;"")</f>
        <v/>
      </c>
      <c r="AF63" s="8" t="str">
        <f>IF($A63="","",更新者名簿!X69)</f>
        <v/>
      </c>
      <c r="AG63" s="7" t="str">
        <f>IF($A63="","",更新者名簿!T69)</f>
        <v/>
      </c>
      <c r="AH63" s="7" t="str">
        <f>IF($A63="","",更新者名簿!U69&amp;"")</f>
        <v/>
      </c>
      <c r="AI63" s="7" t="str">
        <f>IF($A63="","",更新者名簿!AR69&amp;"")</f>
        <v/>
      </c>
      <c r="AJ63" s="7" t="str">
        <f>IF($A63="","",申込責任者!$N$39&amp;"")</f>
        <v/>
      </c>
      <c r="AK63" s="7" t="str">
        <f>IF($A63="","",申込責任者!$N$40&amp;"")</f>
        <v/>
      </c>
      <c r="AL63" s="7" t="str">
        <f>IF($A63="","",申込責任者!$N$42&amp;"")</f>
        <v/>
      </c>
      <c r="AM63" s="7" t="str">
        <f>IF($A63="","",申込責任者!$N$41)</f>
        <v/>
      </c>
      <c r="AN63" s="7" t="str">
        <f>IF($A63="","",申込責任者!$N$43&amp;"")</f>
        <v/>
      </c>
      <c r="AO63" s="7" t="str">
        <f>IF($A63="","",申込責任者!$N$44&amp;"")</f>
        <v/>
      </c>
      <c r="AP63" s="7" t="str">
        <f>IF($A63="","",申込責任者!$N$45&amp;"")</f>
        <v/>
      </c>
      <c r="AQ63" s="7" t="str">
        <f>IF($A63="","",申込責任者!$N$46&amp;"")</f>
        <v/>
      </c>
      <c r="AR63" s="7" t="str">
        <f>IF($A63="","",申込責任者!$N$47&amp;"")</f>
        <v/>
      </c>
      <c r="AS63" s="7" t="str">
        <f>IF($A63="","",申込責任者!$N$48&amp;"")</f>
        <v/>
      </c>
      <c r="AT63" s="7" t="str">
        <f>IF($A63="","",申込責任者!$N$49&amp;"")</f>
        <v/>
      </c>
      <c r="AU63" s="7" t="str">
        <f>IF($A63="","",申込責任者!$N$50&amp;"")</f>
        <v/>
      </c>
      <c r="AV63" s="7" t="str">
        <f>IF($A63="","",申込責任者!$N$51&amp;"")</f>
        <v/>
      </c>
      <c r="AW63" s="6" t="str">
        <f>IF($A63="","",申込責任者!$N$27&amp;"")</f>
        <v/>
      </c>
      <c r="AX63" s="7" t="str">
        <f>IF($A63="","",申込責任者!$N$20&amp;"")</f>
        <v/>
      </c>
      <c r="AY63" s="6" t="str">
        <f>IF($A63="","",更新者名簿!AT69)</f>
        <v/>
      </c>
      <c r="AZ63" s="6" t="str">
        <f>IF($A63="","",申込責任者!$N$33&amp;"")</f>
        <v/>
      </c>
      <c r="BA63" s="6" t="str">
        <f t="shared" si="10"/>
        <v/>
      </c>
      <c r="BB63" s="6" t="str">
        <f t="shared" si="11"/>
        <v/>
      </c>
      <c r="BC63" s="6" t="str">
        <f>""</f>
        <v/>
      </c>
      <c r="BD63" s="6" t="str">
        <f>""</f>
        <v/>
      </c>
      <c r="BE63" s="6" t="str">
        <f t="shared" si="12"/>
        <v/>
      </c>
      <c r="BF63" s="6" t="str">
        <f t="shared" si="6"/>
        <v/>
      </c>
      <c r="BG63" s="7" t="str">
        <f>IF($A63="","",更新者名簿!AJ69&amp;"")</f>
        <v/>
      </c>
      <c r="BH63" s="7" t="str">
        <f>IF($A63="","",更新者名簿!AK69&amp;"")</f>
        <v/>
      </c>
      <c r="BI63" s="7" t="str">
        <f>IF($A63="","",更新者名簿!AL69&amp;"")</f>
        <v/>
      </c>
      <c r="BJ63" s="6" t="str">
        <f>IF(G63="","",申込責任者!$N$11)</f>
        <v/>
      </c>
      <c r="BK63" s="6" t="str">
        <f>IF(G63="","",申込責任者!$N$18)</f>
        <v/>
      </c>
    </row>
    <row r="64" spans="1:63">
      <c r="A64" s="6" t="str">
        <f>IF(更新者名簿!C70="","",更新者名簿!A70)</f>
        <v/>
      </c>
      <c r="B64" s="7" t="str">
        <f>IF($A64="","",更新者名簿!S70)</f>
        <v/>
      </c>
      <c r="C64" s="7" t="str">
        <f t="shared" si="8"/>
        <v/>
      </c>
      <c r="D64" s="7" t="str">
        <f>IF($A64="","",更新者名簿!Z70&amp;"")</f>
        <v/>
      </c>
      <c r="E64" s="7" t="str">
        <f>IF($A64="","",更新者名簿!Y70&amp;"")</f>
        <v/>
      </c>
      <c r="F64" s="7" t="str">
        <f>IF($A64="","",TEXT(SUBSTITUTE(更新者名簿!J70,".","/"),"yyyy/mm/dd"))</f>
        <v/>
      </c>
      <c r="G64" s="7" t="str">
        <f>IF($A64="","",TRIM(更新者名簿!C70)&amp;"")</f>
        <v/>
      </c>
      <c r="H64" s="7" t="str">
        <f>IF($A64="","",TRIM(更新者名簿!D70)&amp;"")</f>
        <v/>
      </c>
      <c r="I64" s="7" t="str">
        <f>IF($A64="","",DBCS(TRIM(PHONETIC(更新者名簿!E70)))&amp;"")</f>
        <v/>
      </c>
      <c r="J64" s="7" t="str">
        <f>IF($A64="","",DBCS(TRIM(PHONETIC(更新者名簿!F70)))&amp;"")</f>
        <v/>
      </c>
      <c r="K64" s="7" t="str">
        <f>IF($A64="","",PROPER(更新者名簿!G70)&amp;"")</f>
        <v/>
      </c>
      <c r="L64" s="7" t="str">
        <f>IF($G64="","",PROPER(更新者名簿!H70)&amp;"")</f>
        <v/>
      </c>
      <c r="M64" s="7" t="str">
        <f>""</f>
        <v/>
      </c>
      <c r="N64" s="7" t="str">
        <f>""</f>
        <v/>
      </c>
      <c r="O64" s="7" t="str">
        <f>""</f>
        <v/>
      </c>
      <c r="P64" s="7" t="str">
        <f>""</f>
        <v/>
      </c>
      <c r="Q64" s="7" t="str">
        <f>""</f>
        <v/>
      </c>
      <c r="R64" s="7" t="str">
        <f>""</f>
        <v/>
      </c>
      <c r="S64" s="7" t="str">
        <f>""</f>
        <v/>
      </c>
      <c r="T64" s="7" t="str">
        <f>""</f>
        <v/>
      </c>
      <c r="U64" s="7" t="str">
        <f t="shared" si="14"/>
        <v/>
      </c>
      <c r="V64" s="7" t="str">
        <f t="shared" si="14"/>
        <v/>
      </c>
      <c r="W64" s="7" t="str">
        <f>""</f>
        <v/>
      </c>
      <c r="X64" s="7" t="str">
        <f t="shared" si="9"/>
        <v/>
      </c>
      <c r="Y64" s="7" t="str">
        <f>""</f>
        <v/>
      </c>
      <c r="Z64" s="7" t="str">
        <f>""</f>
        <v/>
      </c>
      <c r="AA64" s="7" t="str">
        <f>""</f>
        <v/>
      </c>
      <c r="AB64" s="7" t="str">
        <f>""</f>
        <v/>
      </c>
      <c r="AC64" s="7" t="str">
        <f>IF($A64="","",更新者名簿!I70&amp;"")</f>
        <v/>
      </c>
      <c r="AD64" s="7" t="str">
        <f>IF($A64="","",更新者名簿!AH70&amp;"")</f>
        <v/>
      </c>
      <c r="AE64" s="7" t="str">
        <f>IF($A64="","",更新者名簿!B70&amp;"")</f>
        <v/>
      </c>
      <c r="AF64" s="8" t="str">
        <f>IF($A64="","",更新者名簿!X70)</f>
        <v/>
      </c>
      <c r="AG64" s="7" t="str">
        <f>IF($A64="","",更新者名簿!T70)</f>
        <v/>
      </c>
      <c r="AH64" s="7" t="str">
        <f>IF($A64="","",更新者名簿!U70&amp;"")</f>
        <v/>
      </c>
      <c r="AI64" s="7" t="str">
        <f>IF($A64="","",更新者名簿!AR70&amp;"")</f>
        <v/>
      </c>
      <c r="AJ64" s="7" t="str">
        <f>IF($A64="","",申込責任者!$N$39&amp;"")</f>
        <v/>
      </c>
      <c r="AK64" s="7" t="str">
        <f>IF($A64="","",申込責任者!$N$40&amp;"")</f>
        <v/>
      </c>
      <c r="AL64" s="7" t="str">
        <f>IF($A64="","",申込責任者!$N$42&amp;"")</f>
        <v/>
      </c>
      <c r="AM64" s="7" t="str">
        <f>IF($A64="","",申込責任者!$N$41)</f>
        <v/>
      </c>
      <c r="AN64" s="7" t="str">
        <f>IF($A64="","",申込責任者!$N$43&amp;"")</f>
        <v/>
      </c>
      <c r="AO64" s="7" t="str">
        <f>IF($A64="","",申込責任者!$N$44&amp;"")</f>
        <v/>
      </c>
      <c r="AP64" s="7" t="str">
        <f>IF($A64="","",申込責任者!$N$45&amp;"")</f>
        <v/>
      </c>
      <c r="AQ64" s="7" t="str">
        <f>IF($A64="","",申込責任者!$N$46&amp;"")</f>
        <v/>
      </c>
      <c r="AR64" s="7" t="str">
        <f>IF($A64="","",申込責任者!$N$47&amp;"")</f>
        <v/>
      </c>
      <c r="AS64" s="7" t="str">
        <f>IF($A64="","",申込責任者!$N$48&amp;"")</f>
        <v/>
      </c>
      <c r="AT64" s="7" t="str">
        <f>IF($A64="","",申込責任者!$N$49&amp;"")</f>
        <v/>
      </c>
      <c r="AU64" s="7" t="str">
        <f>IF($A64="","",申込責任者!$N$50&amp;"")</f>
        <v/>
      </c>
      <c r="AV64" s="7" t="str">
        <f>IF($A64="","",申込責任者!$N$51&amp;"")</f>
        <v/>
      </c>
      <c r="AW64" s="6" t="str">
        <f>IF($A64="","",申込責任者!$N$27&amp;"")</f>
        <v/>
      </c>
      <c r="AX64" s="7" t="str">
        <f>IF($A64="","",申込責任者!$N$20&amp;"")</f>
        <v/>
      </c>
      <c r="AY64" s="6" t="str">
        <f>IF($A64="","",更新者名簿!AT70)</f>
        <v/>
      </c>
      <c r="AZ64" s="6" t="str">
        <f>IF($A64="","",申込責任者!$N$33&amp;"")</f>
        <v/>
      </c>
      <c r="BA64" s="6" t="str">
        <f t="shared" si="10"/>
        <v/>
      </c>
      <c r="BB64" s="6" t="str">
        <f t="shared" si="11"/>
        <v/>
      </c>
      <c r="BC64" s="6" t="str">
        <f>""</f>
        <v/>
      </c>
      <c r="BD64" s="6" t="str">
        <f>""</f>
        <v/>
      </c>
      <c r="BE64" s="6" t="str">
        <f t="shared" si="12"/>
        <v/>
      </c>
      <c r="BF64" s="6" t="str">
        <f t="shared" si="6"/>
        <v/>
      </c>
      <c r="BG64" s="7" t="str">
        <f>IF($A64="","",更新者名簿!AJ70&amp;"")</f>
        <v/>
      </c>
      <c r="BH64" s="7" t="str">
        <f>IF($A64="","",更新者名簿!AK70&amp;"")</f>
        <v/>
      </c>
      <c r="BI64" s="7" t="str">
        <f>IF($A64="","",更新者名簿!AL70&amp;"")</f>
        <v/>
      </c>
      <c r="BJ64" s="6" t="str">
        <f>IF(G64="","",申込責任者!$N$11)</f>
        <v/>
      </c>
      <c r="BK64" s="6" t="str">
        <f>IF(G64="","",申込責任者!$N$18)</f>
        <v/>
      </c>
    </row>
    <row r="65" spans="1:63">
      <c r="A65" s="6" t="str">
        <f>IF(更新者名簿!C71="","",更新者名簿!A71)</f>
        <v/>
      </c>
      <c r="B65" s="7" t="str">
        <f>IF($A65="","",更新者名簿!S71)</f>
        <v/>
      </c>
      <c r="C65" s="7" t="str">
        <f t="shared" si="8"/>
        <v/>
      </c>
      <c r="D65" s="7" t="str">
        <f>IF($A65="","",更新者名簿!Z71&amp;"")</f>
        <v/>
      </c>
      <c r="E65" s="7" t="str">
        <f>IF($A65="","",更新者名簿!Y71&amp;"")</f>
        <v/>
      </c>
      <c r="F65" s="7" t="str">
        <f>IF($A65="","",TEXT(SUBSTITUTE(更新者名簿!J71,".","/"),"yyyy/mm/dd"))</f>
        <v/>
      </c>
      <c r="G65" s="7" t="str">
        <f>IF($A65="","",TRIM(更新者名簿!C71)&amp;"")</f>
        <v/>
      </c>
      <c r="H65" s="7" t="str">
        <f>IF($A65="","",TRIM(更新者名簿!D71)&amp;"")</f>
        <v/>
      </c>
      <c r="I65" s="7" t="str">
        <f>IF($A65="","",DBCS(TRIM(PHONETIC(更新者名簿!E71)))&amp;"")</f>
        <v/>
      </c>
      <c r="J65" s="7" t="str">
        <f>IF($A65="","",DBCS(TRIM(PHONETIC(更新者名簿!F71)))&amp;"")</f>
        <v/>
      </c>
      <c r="K65" s="7" t="str">
        <f>IF($A65="","",PROPER(更新者名簿!G71)&amp;"")</f>
        <v/>
      </c>
      <c r="L65" s="7" t="str">
        <f>IF($G65="","",PROPER(更新者名簿!H71)&amp;"")</f>
        <v/>
      </c>
      <c r="M65" s="7" t="str">
        <f>""</f>
        <v/>
      </c>
      <c r="N65" s="7" t="str">
        <f>""</f>
        <v/>
      </c>
      <c r="O65" s="7" t="str">
        <f>""</f>
        <v/>
      </c>
      <c r="P65" s="7" t="str">
        <f>""</f>
        <v/>
      </c>
      <c r="Q65" s="7" t="str">
        <f>""</f>
        <v/>
      </c>
      <c r="R65" s="7" t="str">
        <f>""</f>
        <v/>
      </c>
      <c r="S65" s="7" t="str">
        <f>""</f>
        <v/>
      </c>
      <c r="T65" s="7" t="str">
        <f>""</f>
        <v/>
      </c>
      <c r="U65" s="7" t="str">
        <f t="shared" si="14"/>
        <v/>
      </c>
      <c r="V65" s="7" t="str">
        <f t="shared" si="14"/>
        <v/>
      </c>
      <c r="W65" s="7" t="str">
        <f>""</f>
        <v/>
      </c>
      <c r="X65" s="7" t="str">
        <f t="shared" si="9"/>
        <v/>
      </c>
      <c r="Y65" s="7" t="str">
        <f>""</f>
        <v/>
      </c>
      <c r="Z65" s="7" t="str">
        <f>""</f>
        <v/>
      </c>
      <c r="AA65" s="7" t="str">
        <f>""</f>
        <v/>
      </c>
      <c r="AB65" s="7" t="str">
        <f>""</f>
        <v/>
      </c>
      <c r="AC65" s="7" t="str">
        <f>IF($A65="","",更新者名簿!I71&amp;"")</f>
        <v/>
      </c>
      <c r="AD65" s="7" t="str">
        <f>IF($A65="","",更新者名簿!AH71&amp;"")</f>
        <v/>
      </c>
      <c r="AE65" s="7" t="str">
        <f>IF($A65="","",更新者名簿!B71&amp;"")</f>
        <v/>
      </c>
      <c r="AF65" s="8" t="str">
        <f>IF($A65="","",更新者名簿!X71)</f>
        <v/>
      </c>
      <c r="AG65" s="7" t="str">
        <f>IF($A65="","",更新者名簿!T71)</f>
        <v/>
      </c>
      <c r="AH65" s="7" t="str">
        <f>IF($A65="","",更新者名簿!U71&amp;"")</f>
        <v/>
      </c>
      <c r="AI65" s="7" t="str">
        <f>IF($A65="","",更新者名簿!AR71&amp;"")</f>
        <v/>
      </c>
      <c r="AJ65" s="7" t="str">
        <f>IF($A65="","",申込責任者!$N$39&amp;"")</f>
        <v/>
      </c>
      <c r="AK65" s="7" t="str">
        <f>IF($A65="","",申込責任者!$N$40&amp;"")</f>
        <v/>
      </c>
      <c r="AL65" s="7" t="str">
        <f>IF($A65="","",申込責任者!$N$42&amp;"")</f>
        <v/>
      </c>
      <c r="AM65" s="7" t="str">
        <f>IF($A65="","",申込責任者!$N$41)</f>
        <v/>
      </c>
      <c r="AN65" s="7" t="str">
        <f>IF($A65="","",申込責任者!$N$43&amp;"")</f>
        <v/>
      </c>
      <c r="AO65" s="7" t="str">
        <f>IF($A65="","",申込責任者!$N$44&amp;"")</f>
        <v/>
      </c>
      <c r="AP65" s="7" t="str">
        <f>IF($A65="","",申込責任者!$N$45&amp;"")</f>
        <v/>
      </c>
      <c r="AQ65" s="7" t="str">
        <f>IF($A65="","",申込責任者!$N$46&amp;"")</f>
        <v/>
      </c>
      <c r="AR65" s="7" t="str">
        <f>IF($A65="","",申込責任者!$N$47&amp;"")</f>
        <v/>
      </c>
      <c r="AS65" s="7" t="str">
        <f>IF($A65="","",申込責任者!$N$48&amp;"")</f>
        <v/>
      </c>
      <c r="AT65" s="7" t="str">
        <f>IF($A65="","",申込責任者!$N$49&amp;"")</f>
        <v/>
      </c>
      <c r="AU65" s="7" t="str">
        <f>IF($A65="","",申込責任者!$N$50&amp;"")</f>
        <v/>
      </c>
      <c r="AV65" s="7" t="str">
        <f>IF($A65="","",申込責任者!$N$51&amp;"")</f>
        <v/>
      </c>
      <c r="AW65" s="6" t="str">
        <f>IF($A65="","",申込責任者!$N$27&amp;"")</f>
        <v/>
      </c>
      <c r="AX65" s="7" t="str">
        <f>IF($A65="","",申込責任者!$N$20&amp;"")</f>
        <v/>
      </c>
      <c r="AY65" s="6" t="str">
        <f>IF($A65="","",更新者名簿!AT71)</f>
        <v/>
      </c>
      <c r="AZ65" s="6" t="str">
        <f>IF($A65="","",申込責任者!$N$33&amp;"")</f>
        <v/>
      </c>
      <c r="BA65" s="6" t="str">
        <f t="shared" si="10"/>
        <v/>
      </c>
      <c r="BB65" s="6" t="str">
        <f t="shared" si="11"/>
        <v/>
      </c>
      <c r="BC65" s="6" t="str">
        <f>""</f>
        <v/>
      </c>
      <c r="BD65" s="6" t="str">
        <f>""</f>
        <v/>
      </c>
      <c r="BE65" s="6" t="str">
        <f t="shared" si="12"/>
        <v/>
      </c>
      <c r="BF65" s="6" t="str">
        <f t="shared" si="6"/>
        <v/>
      </c>
      <c r="BG65" s="7" t="str">
        <f>IF($A65="","",更新者名簿!AJ71&amp;"")</f>
        <v/>
      </c>
      <c r="BH65" s="7" t="str">
        <f>IF($A65="","",更新者名簿!AK71&amp;"")</f>
        <v/>
      </c>
      <c r="BI65" s="7" t="str">
        <f>IF($A65="","",更新者名簿!AL71&amp;"")</f>
        <v/>
      </c>
      <c r="BJ65" s="6" t="str">
        <f>IF(G65="","",申込責任者!$N$11)</f>
        <v/>
      </c>
      <c r="BK65" s="6" t="str">
        <f>IF(G65="","",申込責任者!$N$18)</f>
        <v/>
      </c>
    </row>
    <row r="66" spans="1:63">
      <c r="A66" s="6" t="str">
        <f>IF(更新者名簿!C72="","",更新者名簿!A72)</f>
        <v/>
      </c>
      <c r="B66" s="7" t="str">
        <f>IF($A66="","",更新者名簿!S72)</f>
        <v/>
      </c>
      <c r="C66" s="7" t="str">
        <f t="shared" ref="C66:C101" si="15">IF($A66="","","更新")</f>
        <v/>
      </c>
      <c r="D66" s="7" t="str">
        <f>IF($A66="","",更新者名簿!Z72&amp;"")</f>
        <v/>
      </c>
      <c r="E66" s="7" t="str">
        <f>IF($A66="","",更新者名簿!Y72&amp;"")</f>
        <v/>
      </c>
      <c r="F66" s="7" t="str">
        <f>IF($A66="","",TEXT(SUBSTITUTE(更新者名簿!J72,".","/"),"yyyy/mm/dd"))</f>
        <v/>
      </c>
      <c r="G66" s="7" t="str">
        <f>IF($A66="","",TRIM(更新者名簿!C72)&amp;"")</f>
        <v/>
      </c>
      <c r="H66" s="7" t="str">
        <f>IF($A66="","",TRIM(更新者名簿!D72)&amp;"")</f>
        <v/>
      </c>
      <c r="I66" s="7" t="str">
        <f>IF($A66="","",DBCS(TRIM(PHONETIC(更新者名簿!E72)))&amp;"")</f>
        <v/>
      </c>
      <c r="J66" s="7" t="str">
        <f>IF($A66="","",DBCS(TRIM(PHONETIC(更新者名簿!F72)))&amp;"")</f>
        <v/>
      </c>
      <c r="K66" s="7" t="str">
        <f>IF($A66="","",PROPER(更新者名簿!G72)&amp;"")</f>
        <v/>
      </c>
      <c r="L66" s="7" t="str">
        <f>IF($G66="","",PROPER(更新者名簿!H72)&amp;"")</f>
        <v/>
      </c>
      <c r="M66" s="7" t="str">
        <f>""</f>
        <v/>
      </c>
      <c r="N66" s="7" t="str">
        <f>""</f>
        <v/>
      </c>
      <c r="O66" s="7" t="str">
        <f>""</f>
        <v/>
      </c>
      <c r="P66" s="7" t="str">
        <f>""</f>
        <v/>
      </c>
      <c r="Q66" s="7" t="str">
        <f>""</f>
        <v/>
      </c>
      <c r="R66" s="7" t="str">
        <f>""</f>
        <v/>
      </c>
      <c r="S66" s="7" t="str">
        <f>""</f>
        <v/>
      </c>
      <c r="T66" s="7" t="str">
        <f>""</f>
        <v/>
      </c>
      <c r="U66" s="7" t="str">
        <f t="shared" si="14"/>
        <v/>
      </c>
      <c r="V66" s="7" t="str">
        <f t="shared" si="14"/>
        <v/>
      </c>
      <c r="W66" s="7" t="str">
        <f>""</f>
        <v/>
      </c>
      <c r="X66" s="7" t="str">
        <f t="shared" ref="X66:X101" si="16">IF($A66="","","1")</f>
        <v/>
      </c>
      <c r="Y66" s="7" t="str">
        <f>""</f>
        <v/>
      </c>
      <c r="Z66" s="7" t="str">
        <f>""</f>
        <v/>
      </c>
      <c r="AA66" s="7" t="str">
        <f>""</f>
        <v/>
      </c>
      <c r="AB66" s="7" t="str">
        <f>""</f>
        <v/>
      </c>
      <c r="AC66" s="7" t="str">
        <f>IF($A66="","",更新者名簿!I72&amp;"")</f>
        <v/>
      </c>
      <c r="AD66" s="7" t="str">
        <f>IF($A66="","",更新者名簿!AH72&amp;"")</f>
        <v/>
      </c>
      <c r="AE66" s="7" t="str">
        <f>IF($A66="","",更新者名簿!B72&amp;"")</f>
        <v/>
      </c>
      <c r="AF66" s="8" t="str">
        <f>IF($A66="","",更新者名簿!X72)</f>
        <v/>
      </c>
      <c r="AG66" s="7" t="str">
        <f>IF($A66="","",更新者名簿!T72)</f>
        <v/>
      </c>
      <c r="AH66" s="7" t="str">
        <f>IF($A66="","",更新者名簿!U72&amp;"")</f>
        <v/>
      </c>
      <c r="AI66" s="7" t="str">
        <f>IF($A66="","",更新者名簿!AR72&amp;"")</f>
        <v/>
      </c>
      <c r="AJ66" s="7" t="str">
        <f>IF($A66="","",申込責任者!$N$39&amp;"")</f>
        <v/>
      </c>
      <c r="AK66" s="7" t="str">
        <f>IF($A66="","",申込責任者!$N$40&amp;"")</f>
        <v/>
      </c>
      <c r="AL66" s="7" t="str">
        <f>IF($A66="","",申込責任者!$N$42&amp;"")</f>
        <v/>
      </c>
      <c r="AM66" s="7" t="str">
        <f>IF($A66="","",申込責任者!$N$41)</f>
        <v/>
      </c>
      <c r="AN66" s="7" t="str">
        <f>IF($A66="","",申込責任者!$N$43&amp;"")</f>
        <v/>
      </c>
      <c r="AO66" s="7" t="str">
        <f>IF($A66="","",申込責任者!$N$44&amp;"")</f>
        <v/>
      </c>
      <c r="AP66" s="7" t="str">
        <f>IF($A66="","",申込責任者!$N$45&amp;"")</f>
        <v/>
      </c>
      <c r="AQ66" s="7" t="str">
        <f>IF($A66="","",申込責任者!$N$46&amp;"")</f>
        <v/>
      </c>
      <c r="AR66" s="7" t="str">
        <f>IF($A66="","",申込責任者!$N$47&amp;"")</f>
        <v/>
      </c>
      <c r="AS66" s="7" t="str">
        <f>IF($A66="","",申込責任者!$N$48&amp;"")</f>
        <v/>
      </c>
      <c r="AT66" s="7" t="str">
        <f>IF($A66="","",申込責任者!$N$49&amp;"")</f>
        <v/>
      </c>
      <c r="AU66" s="7" t="str">
        <f>IF($A66="","",申込責任者!$N$50&amp;"")</f>
        <v/>
      </c>
      <c r="AV66" s="7" t="str">
        <f>IF($A66="","",申込責任者!$N$51&amp;"")</f>
        <v/>
      </c>
      <c r="AW66" s="6" t="str">
        <f>IF($A66="","",申込責任者!$N$27&amp;"")</f>
        <v/>
      </c>
      <c r="AX66" s="7" t="str">
        <f>IF($A66="","",申込責任者!$N$20&amp;"")</f>
        <v/>
      </c>
      <c r="AY66" s="6" t="str">
        <f>IF($A66="","",更新者名簿!AT72)</f>
        <v/>
      </c>
      <c r="AZ66" s="6" t="str">
        <f>IF($A66="","",申込責任者!$N$33&amp;"")</f>
        <v/>
      </c>
      <c r="BA66" s="6" t="str">
        <f t="shared" ref="BA66:BA101" si="17">IF($A66="","","不要")</f>
        <v/>
      </c>
      <c r="BB66" s="6" t="str">
        <f t="shared" ref="BB66:BB101" si="18">IF($A66="","","会社")</f>
        <v/>
      </c>
      <c r="BC66" s="6" t="str">
        <f>""</f>
        <v/>
      </c>
      <c r="BD66" s="6" t="str">
        <f>""</f>
        <v/>
      </c>
      <c r="BE66" s="6" t="str">
        <f t="shared" ref="BE66:BE101" si="19">IF($A66="","","会社住所")</f>
        <v/>
      </c>
      <c r="BF66" s="6" t="str">
        <f t="shared" si="6"/>
        <v/>
      </c>
      <c r="BG66" s="7" t="str">
        <f>IF($A66="","",更新者名簿!AJ72&amp;"")</f>
        <v/>
      </c>
      <c r="BH66" s="7" t="str">
        <f>IF($A66="","",更新者名簿!AK72&amp;"")</f>
        <v/>
      </c>
      <c r="BI66" s="7" t="str">
        <f>IF($A66="","",更新者名簿!AL72&amp;"")</f>
        <v/>
      </c>
      <c r="BJ66" s="6" t="str">
        <f>IF(G66="","",申込責任者!$N$11)</f>
        <v/>
      </c>
      <c r="BK66" s="6" t="str">
        <f>IF(G66="","",申込責任者!$N$18)</f>
        <v/>
      </c>
    </row>
    <row r="67" spans="1:63">
      <c r="A67" s="6" t="str">
        <f>IF(更新者名簿!C73="","",更新者名簿!A73)</f>
        <v/>
      </c>
      <c r="B67" s="7" t="str">
        <f>IF($A67="","",更新者名簿!S73)</f>
        <v/>
      </c>
      <c r="C67" s="7" t="str">
        <f t="shared" si="15"/>
        <v/>
      </c>
      <c r="D67" s="7" t="str">
        <f>IF($A67="","",更新者名簿!Z73&amp;"")</f>
        <v/>
      </c>
      <c r="E67" s="7" t="str">
        <f>IF($A67="","",更新者名簿!Y73&amp;"")</f>
        <v/>
      </c>
      <c r="F67" s="7" t="str">
        <f>IF($A67="","",TEXT(SUBSTITUTE(更新者名簿!J73,".","/"),"yyyy/mm/dd"))</f>
        <v/>
      </c>
      <c r="G67" s="7" t="str">
        <f>IF($A67="","",TRIM(更新者名簿!C73)&amp;"")</f>
        <v/>
      </c>
      <c r="H67" s="7" t="str">
        <f>IF($A67="","",TRIM(更新者名簿!D73)&amp;"")</f>
        <v/>
      </c>
      <c r="I67" s="7" t="str">
        <f>IF($A67="","",DBCS(TRIM(PHONETIC(更新者名簿!E73)))&amp;"")</f>
        <v/>
      </c>
      <c r="J67" s="7" t="str">
        <f>IF($A67="","",DBCS(TRIM(PHONETIC(更新者名簿!F73)))&amp;"")</f>
        <v/>
      </c>
      <c r="K67" s="7" t="str">
        <f>IF($A67="","",PROPER(更新者名簿!G73)&amp;"")</f>
        <v/>
      </c>
      <c r="L67" s="7" t="str">
        <f>IF($G67="","",PROPER(更新者名簿!H73)&amp;"")</f>
        <v/>
      </c>
      <c r="M67" s="7" t="str">
        <f>""</f>
        <v/>
      </c>
      <c r="N67" s="7" t="str">
        <f>""</f>
        <v/>
      </c>
      <c r="O67" s="7" t="str">
        <f>""</f>
        <v/>
      </c>
      <c r="P67" s="7" t="str">
        <f>""</f>
        <v/>
      </c>
      <c r="Q67" s="7" t="str">
        <f>""</f>
        <v/>
      </c>
      <c r="R67" s="7" t="str">
        <f>""</f>
        <v/>
      </c>
      <c r="S67" s="7" t="str">
        <f>""</f>
        <v/>
      </c>
      <c r="T67" s="7" t="str">
        <f>""</f>
        <v/>
      </c>
      <c r="U67" s="7" t="str">
        <f t="shared" si="14"/>
        <v/>
      </c>
      <c r="V67" s="7" t="str">
        <f t="shared" si="14"/>
        <v/>
      </c>
      <c r="W67" s="7" t="str">
        <f>""</f>
        <v/>
      </c>
      <c r="X67" s="7" t="str">
        <f t="shared" si="16"/>
        <v/>
      </c>
      <c r="Y67" s="7" t="str">
        <f>""</f>
        <v/>
      </c>
      <c r="Z67" s="7" t="str">
        <f>""</f>
        <v/>
      </c>
      <c r="AA67" s="7" t="str">
        <f>""</f>
        <v/>
      </c>
      <c r="AB67" s="7" t="str">
        <f>""</f>
        <v/>
      </c>
      <c r="AC67" s="7" t="str">
        <f>IF($A67="","",更新者名簿!I73&amp;"")</f>
        <v/>
      </c>
      <c r="AD67" s="7" t="str">
        <f>IF($A67="","",更新者名簿!AH73&amp;"")</f>
        <v/>
      </c>
      <c r="AE67" s="7" t="str">
        <f>IF($A67="","",更新者名簿!B73&amp;"")</f>
        <v/>
      </c>
      <c r="AF67" s="8" t="str">
        <f>IF($A67="","",更新者名簿!X73)</f>
        <v/>
      </c>
      <c r="AG67" s="7" t="str">
        <f>IF($A67="","",更新者名簿!T73)</f>
        <v/>
      </c>
      <c r="AH67" s="7" t="str">
        <f>IF($A67="","",更新者名簿!U73&amp;"")</f>
        <v/>
      </c>
      <c r="AI67" s="7" t="str">
        <f>IF($A67="","",更新者名簿!AR73&amp;"")</f>
        <v/>
      </c>
      <c r="AJ67" s="7" t="str">
        <f>IF($A67="","",申込責任者!$N$39&amp;"")</f>
        <v/>
      </c>
      <c r="AK67" s="7" t="str">
        <f>IF($A67="","",申込責任者!$N$40&amp;"")</f>
        <v/>
      </c>
      <c r="AL67" s="7" t="str">
        <f>IF($A67="","",申込責任者!$N$42&amp;"")</f>
        <v/>
      </c>
      <c r="AM67" s="7" t="str">
        <f>IF($A67="","",申込責任者!$N$41)</f>
        <v/>
      </c>
      <c r="AN67" s="7" t="str">
        <f>IF($A67="","",申込責任者!$N$43&amp;"")</f>
        <v/>
      </c>
      <c r="AO67" s="7" t="str">
        <f>IF($A67="","",申込責任者!$N$44&amp;"")</f>
        <v/>
      </c>
      <c r="AP67" s="7" t="str">
        <f>IF($A67="","",申込責任者!$N$45&amp;"")</f>
        <v/>
      </c>
      <c r="AQ67" s="7" t="str">
        <f>IF($A67="","",申込責任者!$N$46&amp;"")</f>
        <v/>
      </c>
      <c r="AR67" s="7" t="str">
        <f>IF($A67="","",申込責任者!$N$47&amp;"")</f>
        <v/>
      </c>
      <c r="AS67" s="7" t="str">
        <f>IF($A67="","",申込責任者!$N$48&amp;"")</f>
        <v/>
      </c>
      <c r="AT67" s="7" t="str">
        <f>IF($A67="","",申込責任者!$N$49&amp;"")</f>
        <v/>
      </c>
      <c r="AU67" s="7" t="str">
        <f>IF($A67="","",申込責任者!$N$50&amp;"")</f>
        <v/>
      </c>
      <c r="AV67" s="7" t="str">
        <f>IF($A67="","",申込責任者!$N$51&amp;"")</f>
        <v/>
      </c>
      <c r="AW67" s="6" t="str">
        <f>IF($A67="","",申込責任者!$N$27&amp;"")</f>
        <v/>
      </c>
      <c r="AX67" s="7" t="str">
        <f>IF($A67="","",申込責任者!$N$20&amp;"")</f>
        <v/>
      </c>
      <c r="AY67" s="6" t="str">
        <f>IF($A67="","",更新者名簿!AT73)</f>
        <v/>
      </c>
      <c r="AZ67" s="6" t="str">
        <f>IF($A67="","",申込責任者!$N$33&amp;"")</f>
        <v/>
      </c>
      <c r="BA67" s="6" t="str">
        <f t="shared" si="17"/>
        <v/>
      </c>
      <c r="BB67" s="6" t="str">
        <f t="shared" si="18"/>
        <v/>
      </c>
      <c r="BC67" s="6" t="str">
        <f>""</f>
        <v/>
      </c>
      <c r="BD67" s="6" t="str">
        <f>""</f>
        <v/>
      </c>
      <c r="BE67" s="6" t="str">
        <f t="shared" si="19"/>
        <v/>
      </c>
      <c r="BF67" s="6" t="str">
        <f t="shared" ref="BF67:BF101" si="20">BE67</f>
        <v/>
      </c>
      <c r="BG67" s="7" t="str">
        <f>IF($A67="","",更新者名簿!AJ73&amp;"")</f>
        <v/>
      </c>
      <c r="BH67" s="7" t="str">
        <f>IF($A67="","",更新者名簿!AK73&amp;"")</f>
        <v/>
      </c>
      <c r="BI67" s="7" t="str">
        <f>IF($A67="","",更新者名簿!AL73&amp;"")</f>
        <v/>
      </c>
      <c r="BJ67" s="6" t="str">
        <f>IF(G67="","",申込責任者!$N$11)</f>
        <v/>
      </c>
      <c r="BK67" s="6" t="str">
        <f>IF(G67="","",申込責任者!$N$18)</f>
        <v/>
      </c>
    </row>
    <row r="68" spans="1:63">
      <c r="A68" s="6" t="str">
        <f>IF(更新者名簿!C74="","",更新者名簿!A74)</f>
        <v/>
      </c>
      <c r="B68" s="7" t="str">
        <f>IF($A68="","",更新者名簿!S74)</f>
        <v/>
      </c>
      <c r="C68" s="7" t="str">
        <f t="shared" si="15"/>
        <v/>
      </c>
      <c r="D68" s="7" t="str">
        <f>IF($A68="","",更新者名簿!Z74&amp;"")</f>
        <v/>
      </c>
      <c r="E68" s="7" t="str">
        <f>IF($A68="","",更新者名簿!Y74&amp;"")</f>
        <v/>
      </c>
      <c r="F68" s="7" t="str">
        <f>IF($A68="","",TEXT(SUBSTITUTE(更新者名簿!J74,".","/"),"yyyy/mm/dd"))</f>
        <v/>
      </c>
      <c r="G68" s="7" t="str">
        <f>IF($A68="","",TRIM(更新者名簿!C74)&amp;"")</f>
        <v/>
      </c>
      <c r="H68" s="7" t="str">
        <f>IF($A68="","",TRIM(更新者名簿!D74)&amp;"")</f>
        <v/>
      </c>
      <c r="I68" s="7" t="str">
        <f>IF($A68="","",DBCS(TRIM(PHONETIC(更新者名簿!E74)))&amp;"")</f>
        <v/>
      </c>
      <c r="J68" s="7" t="str">
        <f>IF($A68="","",DBCS(TRIM(PHONETIC(更新者名簿!F74)))&amp;"")</f>
        <v/>
      </c>
      <c r="K68" s="7" t="str">
        <f>IF($A68="","",PROPER(更新者名簿!G74)&amp;"")</f>
        <v/>
      </c>
      <c r="L68" s="7" t="str">
        <f>IF($G68="","",PROPER(更新者名簿!H74)&amp;"")</f>
        <v/>
      </c>
      <c r="M68" s="7" t="str">
        <f>""</f>
        <v/>
      </c>
      <c r="N68" s="7" t="str">
        <f>""</f>
        <v/>
      </c>
      <c r="O68" s="7" t="str">
        <f>""</f>
        <v/>
      </c>
      <c r="P68" s="7" t="str">
        <f>""</f>
        <v/>
      </c>
      <c r="Q68" s="7" t="str">
        <f>""</f>
        <v/>
      </c>
      <c r="R68" s="7" t="str">
        <f>""</f>
        <v/>
      </c>
      <c r="S68" s="7" t="str">
        <f>""</f>
        <v/>
      </c>
      <c r="T68" s="7" t="str">
        <f>""</f>
        <v/>
      </c>
      <c r="U68" s="7" t="str">
        <f t="shared" si="14"/>
        <v/>
      </c>
      <c r="V68" s="7" t="str">
        <f t="shared" si="14"/>
        <v/>
      </c>
      <c r="W68" s="7" t="str">
        <f>""</f>
        <v/>
      </c>
      <c r="X68" s="7" t="str">
        <f t="shared" si="16"/>
        <v/>
      </c>
      <c r="Y68" s="7" t="str">
        <f>""</f>
        <v/>
      </c>
      <c r="Z68" s="7" t="str">
        <f>""</f>
        <v/>
      </c>
      <c r="AA68" s="7" t="str">
        <f>""</f>
        <v/>
      </c>
      <c r="AB68" s="7" t="str">
        <f>""</f>
        <v/>
      </c>
      <c r="AC68" s="7" t="str">
        <f>IF($A68="","",更新者名簿!I74&amp;"")</f>
        <v/>
      </c>
      <c r="AD68" s="7" t="str">
        <f>IF($A68="","",更新者名簿!AH74&amp;"")</f>
        <v/>
      </c>
      <c r="AE68" s="7" t="str">
        <f>IF($A68="","",更新者名簿!B74&amp;"")</f>
        <v/>
      </c>
      <c r="AF68" s="8" t="str">
        <f>IF($A68="","",更新者名簿!X74)</f>
        <v/>
      </c>
      <c r="AG68" s="7" t="str">
        <f>IF($A68="","",更新者名簿!T74)</f>
        <v/>
      </c>
      <c r="AH68" s="7" t="str">
        <f>IF($A68="","",更新者名簿!U74&amp;"")</f>
        <v/>
      </c>
      <c r="AI68" s="7" t="str">
        <f>IF($A68="","",更新者名簿!AR74&amp;"")</f>
        <v/>
      </c>
      <c r="AJ68" s="7" t="str">
        <f>IF($A68="","",申込責任者!$N$39&amp;"")</f>
        <v/>
      </c>
      <c r="AK68" s="7" t="str">
        <f>IF($A68="","",申込責任者!$N$40&amp;"")</f>
        <v/>
      </c>
      <c r="AL68" s="7" t="str">
        <f>IF($A68="","",申込責任者!$N$42&amp;"")</f>
        <v/>
      </c>
      <c r="AM68" s="7" t="str">
        <f>IF($A68="","",申込責任者!$N$41)</f>
        <v/>
      </c>
      <c r="AN68" s="7" t="str">
        <f>IF($A68="","",申込責任者!$N$43&amp;"")</f>
        <v/>
      </c>
      <c r="AO68" s="7" t="str">
        <f>IF($A68="","",申込責任者!$N$44&amp;"")</f>
        <v/>
      </c>
      <c r="AP68" s="7" t="str">
        <f>IF($A68="","",申込責任者!$N$45&amp;"")</f>
        <v/>
      </c>
      <c r="AQ68" s="7" t="str">
        <f>IF($A68="","",申込責任者!$N$46&amp;"")</f>
        <v/>
      </c>
      <c r="AR68" s="7" t="str">
        <f>IF($A68="","",申込責任者!$N$47&amp;"")</f>
        <v/>
      </c>
      <c r="AS68" s="7" t="str">
        <f>IF($A68="","",申込責任者!$N$48&amp;"")</f>
        <v/>
      </c>
      <c r="AT68" s="7" t="str">
        <f>IF($A68="","",申込責任者!$N$49&amp;"")</f>
        <v/>
      </c>
      <c r="AU68" s="7" t="str">
        <f>IF($A68="","",申込責任者!$N$50&amp;"")</f>
        <v/>
      </c>
      <c r="AV68" s="7" t="str">
        <f>IF($A68="","",申込責任者!$N$51&amp;"")</f>
        <v/>
      </c>
      <c r="AW68" s="6" t="str">
        <f>IF($A68="","",申込責任者!$N$27&amp;"")</f>
        <v/>
      </c>
      <c r="AX68" s="7" t="str">
        <f>IF($A68="","",申込責任者!$N$20&amp;"")</f>
        <v/>
      </c>
      <c r="AY68" s="6" t="str">
        <f>IF($A68="","",更新者名簿!AT74)</f>
        <v/>
      </c>
      <c r="AZ68" s="6" t="str">
        <f>IF($A68="","",申込責任者!$N$33&amp;"")</f>
        <v/>
      </c>
      <c r="BA68" s="6" t="str">
        <f t="shared" si="17"/>
        <v/>
      </c>
      <c r="BB68" s="6" t="str">
        <f t="shared" si="18"/>
        <v/>
      </c>
      <c r="BC68" s="6" t="str">
        <f>""</f>
        <v/>
      </c>
      <c r="BD68" s="6" t="str">
        <f>""</f>
        <v/>
      </c>
      <c r="BE68" s="6" t="str">
        <f t="shared" si="19"/>
        <v/>
      </c>
      <c r="BF68" s="6" t="str">
        <f t="shared" si="20"/>
        <v/>
      </c>
      <c r="BG68" s="7" t="str">
        <f>IF($A68="","",更新者名簿!AJ74&amp;"")</f>
        <v/>
      </c>
      <c r="BH68" s="7" t="str">
        <f>IF($A68="","",更新者名簿!AK74&amp;"")</f>
        <v/>
      </c>
      <c r="BI68" s="7" t="str">
        <f>IF($A68="","",更新者名簿!AL74&amp;"")</f>
        <v/>
      </c>
      <c r="BJ68" s="6" t="str">
        <f>IF(G68="","",申込責任者!$N$11)</f>
        <v/>
      </c>
      <c r="BK68" s="6" t="str">
        <f>IF(G68="","",申込責任者!$N$18)</f>
        <v/>
      </c>
    </row>
    <row r="69" spans="1:63">
      <c r="A69" s="6" t="str">
        <f>IF(更新者名簿!C75="","",更新者名簿!A75)</f>
        <v/>
      </c>
      <c r="B69" s="7" t="str">
        <f>IF($A69="","",更新者名簿!S75)</f>
        <v/>
      </c>
      <c r="C69" s="7" t="str">
        <f t="shared" si="15"/>
        <v/>
      </c>
      <c r="D69" s="7" t="str">
        <f>IF($A69="","",更新者名簿!Z75&amp;"")</f>
        <v/>
      </c>
      <c r="E69" s="7" t="str">
        <f>IF($A69="","",更新者名簿!Y75&amp;"")</f>
        <v/>
      </c>
      <c r="F69" s="7" t="str">
        <f>IF($A69="","",TEXT(SUBSTITUTE(更新者名簿!J75,".","/"),"yyyy/mm/dd"))</f>
        <v/>
      </c>
      <c r="G69" s="7" t="str">
        <f>IF($A69="","",TRIM(更新者名簿!C75)&amp;"")</f>
        <v/>
      </c>
      <c r="H69" s="7" t="str">
        <f>IF($A69="","",TRIM(更新者名簿!D75)&amp;"")</f>
        <v/>
      </c>
      <c r="I69" s="7" t="str">
        <f>IF($A69="","",DBCS(TRIM(PHONETIC(更新者名簿!E75)))&amp;"")</f>
        <v/>
      </c>
      <c r="J69" s="7" t="str">
        <f>IF($A69="","",DBCS(TRIM(PHONETIC(更新者名簿!F75)))&amp;"")</f>
        <v/>
      </c>
      <c r="K69" s="7" t="str">
        <f>IF($A69="","",PROPER(更新者名簿!G75)&amp;"")</f>
        <v/>
      </c>
      <c r="L69" s="7" t="str">
        <f>IF($G69="","",PROPER(更新者名簿!H75)&amp;"")</f>
        <v/>
      </c>
      <c r="M69" s="7" t="str">
        <f>""</f>
        <v/>
      </c>
      <c r="N69" s="7" t="str">
        <f>""</f>
        <v/>
      </c>
      <c r="O69" s="7" t="str">
        <f>""</f>
        <v/>
      </c>
      <c r="P69" s="7" t="str">
        <f>""</f>
        <v/>
      </c>
      <c r="Q69" s="7" t="str">
        <f>""</f>
        <v/>
      </c>
      <c r="R69" s="7" t="str">
        <f>""</f>
        <v/>
      </c>
      <c r="S69" s="7" t="str">
        <f>""</f>
        <v/>
      </c>
      <c r="T69" s="7" t="str">
        <f>""</f>
        <v/>
      </c>
      <c r="U69" s="7" t="str">
        <f t="shared" si="14"/>
        <v/>
      </c>
      <c r="V69" s="7" t="str">
        <f t="shared" si="14"/>
        <v/>
      </c>
      <c r="W69" s="7" t="str">
        <f>""</f>
        <v/>
      </c>
      <c r="X69" s="7" t="str">
        <f t="shared" si="16"/>
        <v/>
      </c>
      <c r="Y69" s="7" t="str">
        <f>""</f>
        <v/>
      </c>
      <c r="Z69" s="7" t="str">
        <f>""</f>
        <v/>
      </c>
      <c r="AA69" s="7" t="str">
        <f>""</f>
        <v/>
      </c>
      <c r="AB69" s="7" t="str">
        <f>""</f>
        <v/>
      </c>
      <c r="AC69" s="7" t="str">
        <f>IF($A69="","",更新者名簿!I75&amp;"")</f>
        <v/>
      </c>
      <c r="AD69" s="7" t="str">
        <f>IF($A69="","",更新者名簿!AH75&amp;"")</f>
        <v/>
      </c>
      <c r="AE69" s="7" t="str">
        <f>IF($A69="","",更新者名簿!B75&amp;"")</f>
        <v/>
      </c>
      <c r="AF69" s="8" t="str">
        <f>IF($A69="","",更新者名簿!X75)</f>
        <v/>
      </c>
      <c r="AG69" s="7" t="str">
        <f>IF($A69="","",更新者名簿!T75)</f>
        <v/>
      </c>
      <c r="AH69" s="7" t="str">
        <f>IF($A69="","",更新者名簿!U75&amp;"")</f>
        <v/>
      </c>
      <c r="AI69" s="7" t="str">
        <f>IF($A69="","",更新者名簿!AR75&amp;"")</f>
        <v/>
      </c>
      <c r="AJ69" s="7" t="str">
        <f>IF($A69="","",申込責任者!$N$39&amp;"")</f>
        <v/>
      </c>
      <c r="AK69" s="7" t="str">
        <f>IF($A69="","",申込責任者!$N$40&amp;"")</f>
        <v/>
      </c>
      <c r="AL69" s="7" t="str">
        <f>IF($A69="","",申込責任者!$N$42&amp;"")</f>
        <v/>
      </c>
      <c r="AM69" s="7" t="str">
        <f>IF($A69="","",申込責任者!$N$41)</f>
        <v/>
      </c>
      <c r="AN69" s="7" t="str">
        <f>IF($A69="","",申込責任者!$N$43&amp;"")</f>
        <v/>
      </c>
      <c r="AO69" s="7" t="str">
        <f>IF($A69="","",申込責任者!$N$44&amp;"")</f>
        <v/>
      </c>
      <c r="AP69" s="7" t="str">
        <f>IF($A69="","",申込責任者!$N$45&amp;"")</f>
        <v/>
      </c>
      <c r="AQ69" s="7" t="str">
        <f>IF($A69="","",申込責任者!$N$46&amp;"")</f>
        <v/>
      </c>
      <c r="AR69" s="7" t="str">
        <f>IF($A69="","",申込責任者!$N$47&amp;"")</f>
        <v/>
      </c>
      <c r="AS69" s="7" t="str">
        <f>IF($A69="","",申込責任者!$N$48&amp;"")</f>
        <v/>
      </c>
      <c r="AT69" s="7" t="str">
        <f>IF($A69="","",申込責任者!$N$49&amp;"")</f>
        <v/>
      </c>
      <c r="AU69" s="7" t="str">
        <f>IF($A69="","",申込責任者!$N$50&amp;"")</f>
        <v/>
      </c>
      <c r="AV69" s="7" t="str">
        <f>IF($A69="","",申込責任者!$N$51&amp;"")</f>
        <v/>
      </c>
      <c r="AW69" s="6" t="str">
        <f>IF($A69="","",申込責任者!$N$27&amp;"")</f>
        <v/>
      </c>
      <c r="AX69" s="7" t="str">
        <f>IF($A69="","",申込責任者!$N$20&amp;"")</f>
        <v/>
      </c>
      <c r="AY69" s="6" t="str">
        <f>IF($A69="","",更新者名簿!AT75)</f>
        <v/>
      </c>
      <c r="AZ69" s="6" t="str">
        <f>IF($A69="","",申込責任者!$N$33&amp;"")</f>
        <v/>
      </c>
      <c r="BA69" s="6" t="str">
        <f t="shared" si="17"/>
        <v/>
      </c>
      <c r="BB69" s="6" t="str">
        <f t="shared" si="18"/>
        <v/>
      </c>
      <c r="BC69" s="6" t="str">
        <f>""</f>
        <v/>
      </c>
      <c r="BD69" s="6" t="str">
        <f>""</f>
        <v/>
      </c>
      <c r="BE69" s="6" t="str">
        <f t="shared" si="19"/>
        <v/>
      </c>
      <c r="BF69" s="6" t="str">
        <f t="shared" si="20"/>
        <v/>
      </c>
      <c r="BG69" s="7" t="str">
        <f>IF($A69="","",更新者名簿!AJ75&amp;"")</f>
        <v/>
      </c>
      <c r="BH69" s="7" t="str">
        <f>IF($A69="","",更新者名簿!AK75&amp;"")</f>
        <v/>
      </c>
      <c r="BI69" s="7" t="str">
        <f>IF($A69="","",更新者名簿!AL75&amp;"")</f>
        <v/>
      </c>
      <c r="BJ69" s="6" t="str">
        <f>IF(G69="","",申込責任者!$N$11)</f>
        <v/>
      </c>
      <c r="BK69" s="6" t="str">
        <f>IF(G69="","",申込責任者!$N$18)</f>
        <v/>
      </c>
    </row>
    <row r="70" spans="1:63">
      <c r="A70" s="6" t="str">
        <f>IF(更新者名簿!C76="","",更新者名簿!A76)</f>
        <v/>
      </c>
      <c r="B70" s="7" t="str">
        <f>IF($A70="","",更新者名簿!S76)</f>
        <v/>
      </c>
      <c r="C70" s="7" t="str">
        <f t="shared" si="15"/>
        <v/>
      </c>
      <c r="D70" s="7" t="str">
        <f>IF($A70="","",更新者名簿!Z76&amp;"")</f>
        <v/>
      </c>
      <c r="E70" s="7" t="str">
        <f>IF($A70="","",更新者名簿!Y76&amp;"")</f>
        <v/>
      </c>
      <c r="F70" s="7" t="str">
        <f>IF($A70="","",TEXT(SUBSTITUTE(更新者名簿!J76,".","/"),"yyyy/mm/dd"))</f>
        <v/>
      </c>
      <c r="G70" s="7" t="str">
        <f>IF($A70="","",TRIM(更新者名簿!C76)&amp;"")</f>
        <v/>
      </c>
      <c r="H70" s="7" t="str">
        <f>IF($A70="","",TRIM(更新者名簿!D76)&amp;"")</f>
        <v/>
      </c>
      <c r="I70" s="7" t="str">
        <f>IF($A70="","",DBCS(TRIM(PHONETIC(更新者名簿!E76)))&amp;"")</f>
        <v/>
      </c>
      <c r="J70" s="7" t="str">
        <f>IF($A70="","",DBCS(TRIM(PHONETIC(更新者名簿!F76)))&amp;"")</f>
        <v/>
      </c>
      <c r="K70" s="7" t="str">
        <f>IF($A70="","",PROPER(更新者名簿!G76)&amp;"")</f>
        <v/>
      </c>
      <c r="L70" s="7" t="str">
        <f>IF($G70="","",PROPER(更新者名簿!H76)&amp;"")</f>
        <v/>
      </c>
      <c r="M70" s="7" t="str">
        <f>""</f>
        <v/>
      </c>
      <c r="N70" s="7" t="str">
        <f>""</f>
        <v/>
      </c>
      <c r="O70" s="7" t="str">
        <f>""</f>
        <v/>
      </c>
      <c r="P70" s="7" t="str">
        <f>""</f>
        <v/>
      </c>
      <c r="Q70" s="7" t="str">
        <f>""</f>
        <v/>
      </c>
      <c r="R70" s="7" t="str">
        <f>""</f>
        <v/>
      </c>
      <c r="S70" s="7" t="str">
        <f>""</f>
        <v/>
      </c>
      <c r="T70" s="7" t="str">
        <f>""</f>
        <v/>
      </c>
      <c r="U70" s="7" t="str">
        <f t="shared" si="14"/>
        <v/>
      </c>
      <c r="V70" s="7" t="str">
        <f t="shared" si="14"/>
        <v/>
      </c>
      <c r="W70" s="7" t="str">
        <f>""</f>
        <v/>
      </c>
      <c r="X70" s="7" t="str">
        <f t="shared" si="16"/>
        <v/>
      </c>
      <c r="Y70" s="7" t="str">
        <f>""</f>
        <v/>
      </c>
      <c r="Z70" s="7" t="str">
        <f>""</f>
        <v/>
      </c>
      <c r="AA70" s="7" t="str">
        <f>""</f>
        <v/>
      </c>
      <c r="AB70" s="7" t="str">
        <f>""</f>
        <v/>
      </c>
      <c r="AC70" s="7" t="str">
        <f>IF($A70="","",更新者名簿!I76&amp;"")</f>
        <v/>
      </c>
      <c r="AD70" s="7" t="str">
        <f>IF($A70="","",更新者名簿!AH76&amp;"")</f>
        <v/>
      </c>
      <c r="AE70" s="7" t="str">
        <f>IF($A70="","",更新者名簿!B76&amp;"")</f>
        <v/>
      </c>
      <c r="AF70" s="8" t="str">
        <f>IF($A70="","",更新者名簿!X76)</f>
        <v/>
      </c>
      <c r="AG70" s="7" t="str">
        <f>IF($A70="","",更新者名簿!T76)</f>
        <v/>
      </c>
      <c r="AH70" s="7" t="str">
        <f>IF($A70="","",更新者名簿!U76&amp;"")</f>
        <v/>
      </c>
      <c r="AI70" s="7" t="str">
        <f>IF($A70="","",更新者名簿!AR76&amp;"")</f>
        <v/>
      </c>
      <c r="AJ70" s="7" t="str">
        <f>IF($A70="","",申込責任者!$N$39&amp;"")</f>
        <v/>
      </c>
      <c r="AK70" s="7" t="str">
        <f>IF($A70="","",申込責任者!$N$40&amp;"")</f>
        <v/>
      </c>
      <c r="AL70" s="7" t="str">
        <f>IF($A70="","",申込責任者!$N$42&amp;"")</f>
        <v/>
      </c>
      <c r="AM70" s="7" t="str">
        <f>IF($A70="","",申込責任者!$N$41)</f>
        <v/>
      </c>
      <c r="AN70" s="7" t="str">
        <f>IF($A70="","",申込責任者!$N$43&amp;"")</f>
        <v/>
      </c>
      <c r="AO70" s="7" t="str">
        <f>IF($A70="","",申込責任者!$N$44&amp;"")</f>
        <v/>
      </c>
      <c r="AP70" s="7" t="str">
        <f>IF($A70="","",申込責任者!$N$45&amp;"")</f>
        <v/>
      </c>
      <c r="AQ70" s="7" t="str">
        <f>IF($A70="","",申込責任者!$N$46&amp;"")</f>
        <v/>
      </c>
      <c r="AR70" s="7" t="str">
        <f>IF($A70="","",申込責任者!$N$47&amp;"")</f>
        <v/>
      </c>
      <c r="AS70" s="7" t="str">
        <f>IF($A70="","",申込責任者!$N$48&amp;"")</f>
        <v/>
      </c>
      <c r="AT70" s="7" t="str">
        <f>IF($A70="","",申込責任者!$N$49&amp;"")</f>
        <v/>
      </c>
      <c r="AU70" s="7" t="str">
        <f>IF($A70="","",申込責任者!$N$50&amp;"")</f>
        <v/>
      </c>
      <c r="AV70" s="7" t="str">
        <f>IF($A70="","",申込責任者!$N$51&amp;"")</f>
        <v/>
      </c>
      <c r="AW70" s="6" t="str">
        <f>IF($A70="","",申込責任者!$N$27&amp;"")</f>
        <v/>
      </c>
      <c r="AX70" s="7" t="str">
        <f>IF($A70="","",申込責任者!$N$20&amp;"")</f>
        <v/>
      </c>
      <c r="AY70" s="6" t="str">
        <f>IF($A70="","",更新者名簿!AT76)</f>
        <v/>
      </c>
      <c r="AZ70" s="6" t="str">
        <f>IF($A70="","",申込責任者!$N$33&amp;"")</f>
        <v/>
      </c>
      <c r="BA70" s="6" t="str">
        <f t="shared" si="17"/>
        <v/>
      </c>
      <c r="BB70" s="6" t="str">
        <f t="shared" si="18"/>
        <v/>
      </c>
      <c r="BC70" s="6" t="str">
        <f>""</f>
        <v/>
      </c>
      <c r="BD70" s="6" t="str">
        <f>""</f>
        <v/>
      </c>
      <c r="BE70" s="6" t="str">
        <f t="shared" si="19"/>
        <v/>
      </c>
      <c r="BF70" s="6" t="str">
        <f t="shared" si="20"/>
        <v/>
      </c>
      <c r="BG70" s="7" t="str">
        <f>IF($A70="","",更新者名簿!AJ76&amp;"")</f>
        <v/>
      </c>
      <c r="BH70" s="7" t="str">
        <f>IF($A70="","",更新者名簿!AK76&amp;"")</f>
        <v/>
      </c>
      <c r="BI70" s="7" t="str">
        <f>IF($A70="","",更新者名簿!AL76&amp;"")</f>
        <v/>
      </c>
      <c r="BJ70" s="6" t="str">
        <f>IF(G70="","",申込責任者!$N$11)</f>
        <v/>
      </c>
      <c r="BK70" s="6" t="str">
        <f>IF(G70="","",申込責任者!$N$18)</f>
        <v/>
      </c>
    </row>
    <row r="71" spans="1:63">
      <c r="A71" s="6" t="str">
        <f>IF(更新者名簿!C77="","",更新者名簿!A77)</f>
        <v/>
      </c>
      <c r="B71" s="7" t="str">
        <f>IF($A71="","",更新者名簿!S77)</f>
        <v/>
      </c>
      <c r="C71" s="7" t="str">
        <f t="shared" si="15"/>
        <v/>
      </c>
      <c r="D71" s="7" t="str">
        <f>IF($A71="","",更新者名簿!Z77&amp;"")</f>
        <v/>
      </c>
      <c r="E71" s="7" t="str">
        <f>IF($A71="","",更新者名簿!Y77&amp;"")</f>
        <v/>
      </c>
      <c r="F71" s="7" t="str">
        <f>IF($A71="","",TEXT(SUBSTITUTE(更新者名簿!J77,".","/"),"yyyy/mm/dd"))</f>
        <v/>
      </c>
      <c r="G71" s="7" t="str">
        <f>IF($A71="","",TRIM(更新者名簿!C77)&amp;"")</f>
        <v/>
      </c>
      <c r="H71" s="7" t="str">
        <f>IF($A71="","",TRIM(更新者名簿!D77)&amp;"")</f>
        <v/>
      </c>
      <c r="I71" s="7" t="str">
        <f>IF($A71="","",DBCS(TRIM(PHONETIC(更新者名簿!E77)))&amp;"")</f>
        <v/>
      </c>
      <c r="J71" s="7" t="str">
        <f>IF($A71="","",DBCS(TRIM(PHONETIC(更新者名簿!F77)))&amp;"")</f>
        <v/>
      </c>
      <c r="K71" s="7" t="str">
        <f>IF($A71="","",PROPER(更新者名簿!G77)&amp;"")</f>
        <v/>
      </c>
      <c r="L71" s="7" t="str">
        <f>IF($G71="","",PROPER(更新者名簿!H77)&amp;"")</f>
        <v/>
      </c>
      <c r="M71" s="7" t="str">
        <f>""</f>
        <v/>
      </c>
      <c r="N71" s="7" t="str">
        <f>""</f>
        <v/>
      </c>
      <c r="O71" s="7" t="str">
        <f>""</f>
        <v/>
      </c>
      <c r="P71" s="7" t="str">
        <f>""</f>
        <v/>
      </c>
      <c r="Q71" s="7" t="str">
        <f>""</f>
        <v/>
      </c>
      <c r="R71" s="7" t="str">
        <f>""</f>
        <v/>
      </c>
      <c r="S71" s="7" t="str">
        <f>""</f>
        <v/>
      </c>
      <c r="T71" s="7" t="str">
        <f>""</f>
        <v/>
      </c>
      <c r="U71" s="7" t="str">
        <f t="shared" si="14"/>
        <v/>
      </c>
      <c r="V71" s="7" t="str">
        <f t="shared" si="14"/>
        <v/>
      </c>
      <c r="W71" s="7" t="str">
        <f>""</f>
        <v/>
      </c>
      <c r="X71" s="7" t="str">
        <f t="shared" si="16"/>
        <v/>
      </c>
      <c r="Y71" s="7" t="str">
        <f>""</f>
        <v/>
      </c>
      <c r="Z71" s="7" t="str">
        <f>""</f>
        <v/>
      </c>
      <c r="AA71" s="7" t="str">
        <f>""</f>
        <v/>
      </c>
      <c r="AB71" s="7" t="str">
        <f>""</f>
        <v/>
      </c>
      <c r="AC71" s="7" t="str">
        <f>IF($A71="","",更新者名簿!I77&amp;"")</f>
        <v/>
      </c>
      <c r="AD71" s="7" t="str">
        <f>IF($A71="","",更新者名簿!AH77&amp;"")</f>
        <v/>
      </c>
      <c r="AE71" s="7" t="str">
        <f>IF($A71="","",更新者名簿!B77&amp;"")</f>
        <v/>
      </c>
      <c r="AF71" s="8" t="str">
        <f>IF($A71="","",更新者名簿!X77)</f>
        <v/>
      </c>
      <c r="AG71" s="7" t="str">
        <f>IF($A71="","",更新者名簿!T77)</f>
        <v/>
      </c>
      <c r="AH71" s="7" t="str">
        <f>IF($A71="","",更新者名簿!U77&amp;"")</f>
        <v/>
      </c>
      <c r="AI71" s="7" t="str">
        <f>IF($A71="","",更新者名簿!AR77&amp;"")</f>
        <v/>
      </c>
      <c r="AJ71" s="7" t="str">
        <f>IF($A71="","",申込責任者!$N$39&amp;"")</f>
        <v/>
      </c>
      <c r="AK71" s="7" t="str">
        <f>IF($A71="","",申込責任者!$N$40&amp;"")</f>
        <v/>
      </c>
      <c r="AL71" s="7" t="str">
        <f>IF($A71="","",申込責任者!$N$42&amp;"")</f>
        <v/>
      </c>
      <c r="AM71" s="7" t="str">
        <f>IF($A71="","",申込責任者!$N$41)</f>
        <v/>
      </c>
      <c r="AN71" s="7" t="str">
        <f>IF($A71="","",申込責任者!$N$43&amp;"")</f>
        <v/>
      </c>
      <c r="AO71" s="7" t="str">
        <f>IF($A71="","",申込責任者!$N$44&amp;"")</f>
        <v/>
      </c>
      <c r="AP71" s="7" t="str">
        <f>IF($A71="","",申込責任者!$N$45&amp;"")</f>
        <v/>
      </c>
      <c r="AQ71" s="7" t="str">
        <f>IF($A71="","",申込責任者!$N$46&amp;"")</f>
        <v/>
      </c>
      <c r="AR71" s="7" t="str">
        <f>IF($A71="","",申込責任者!$N$47&amp;"")</f>
        <v/>
      </c>
      <c r="AS71" s="7" t="str">
        <f>IF($A71="","",申込責任者!$N$48&amp;"")</f>
        <v/>
      </c>
      <c r="AT71" s="7" t="str">
        <f>IF($A71="","",申込責任者!$N$49&amp;"")</f>
        <v/>
      </c>
      <c r="AU71" s="7" t="str">
        <f>IF($A71="","",申込責任者!$N$50&amp;"")</f>
        <v/>
      </c>
      <c r="AV71" s="7" t="str">
        <f>IF($A71="","",申込責任者!$N$51&amp;"")</f>
        <v/>
      </c>
      <c r="AW71" s="6" t="str">
        <f>IF($A71="","",申込責任者!$N$27&amp;"")</f>
        <v/>
      </c>
      <c r="AX71" s="7" t="str">
        <f>IF($A71="","",申込責任者!$N$20&amp;"")</f>
        <v/>
      </c>
      <c r="AY71" s="6" t="str">
        <f>IF($A71="","",更新者名簿!AT77)</f>
        <v/>
      </c>
      <c r="AZ71" s="6" t="str">
        <f>IF($A71="","",申込責任者!$N$33&amp;"")</f>
        <v/>
      </c>
      <c r="BA71" s="6" t="str">
        <f t="shared" si="17"/>
        <v/>
      </c>
      <c r="BB71" s="6" t="str">
        <f t="shared" si="18"/>
        <v/>
      </c>
      <c r="BC71" s="6" t="str">
        <f>""</f>
        <v/>
      </c>
      <c r="BD71" s="6" t="str">
        <f>""</f>
        <v/>
      </c>
      <c r="BE71" s="6" t="str">
        <f t="shared" si="19"/>
        <v/>
      </c>
      <c r="BF71" s="6" t="str">
        <f t="shared" si="20"/>
        <v/>
      </c>
      <c r="BG71" s="7" t="str">
        <f>IF($A71="","",更新者名簿!AJ77&amp;"")</f>
        <v/>
      </c>
      <c r="BH71" s="7" t="str">
        <f>IF($A71="","",更新者名簿!AK77&amp;"")</f>
        <v/>
      </c>
      <c r="BI71" s="7" t="str">
        <f>IF($A71="","",更新者名簿!AL77&amp;"")</f>
        <v/>
      </c>
      <c r="BJ71" s="6" t="str">
        <f>IF(G71="","",申込責任者!$N$11)</f>
        <v/>
      </c>
      <c r="BK71" s="6" t="str">
        <f>IF(G71="","",申込責任者!$N$18)</f>
        <v/>
      </c>
    </row>
    <row r="72" spans="1:63">
      <c r="A72" s="6" t="str">
        <f>IF(更新者名簿!C78="","",更新者名簿!A78)</f>
        <v/>
      </c>
      <c r="B72" s="7" t="str">
        <f>IF($A72="","",更新者名簿!S78)</f>
        <v/>
      </c>
      <c r="C72" s="7" t="str">
        <f t="shared" si="15"/>
        <v/>
      </c>
      <c r="D72" s="7" t="str">
        <f>IF($A72="","",更新者名簿!Z78&amp;"")</f>
        <v/>
      </c>
      <c r="E72" s="7" t="str">
        <f>IF($A72="","",更新者名簿!Y78&amp;"")</f>
        <v/>
      </c>
      <c r="F72" s="7" t="str">
        <f>IF($A72="","",TEXT(SUBSTITUTE(更新者名簿!J78,".","/"),"yyyy/mm/dd"))</f>
        <v/>
      </c>
      <c r="G72" s="7" t="str">
        <f>IF($A72="","",TRIM(更新者名簿!C78)&amp;"")</f>
        <v/>
      </c>
      <c r="H72" s="7" t="str">
        <f>IF($A72="","",TRIM(更新者名簿!D78)&amp;"")</f>
        <v/>
      </c>
      <c r="I72" s="7" t="str">
        <f>IF($A72="","",DBCS(TRIM(PHONETIC(更新者名簿!E78)))&amp;"")</f>
        <v/>
      </c>
      <c r="J72" s="7" t="str">
        <f>IF($A72="","",DBCS(TRIM(PHONETIC(更新者名簿!F78)))&amp;"")</f>
        <v/>
      </c>
      <c r="K72" s="7" t="str">
        <f>IF($A72="","",PROPER(更新者名簿!G78)&amp;"")</f>
        <v/>
      </c>
      <c r="L72" s="7" t="str">
        <f>IF($G72="","",PROPER(更新者名簿!H78)&amp;"")</f>
        <v/>
      </c>
      <c r="M72" s="7" t="str">
        <f>""</f>
        <v/>
      </c>
      <c r="N72" s="7" t="str">
        <f>""</f>
        <v/>
      </c>
      <c r="O72" s="7" t="str">
        <f>""</f>
        <v/>
      </c>
      <c r="P72" s="7" t="str">
        <f>""</f>
        <v/>
      </c>
      <c r="Q72" s="7" t="str">
        <f>""</f>
        <v/>
      </c>
      <c r="R72" s="7" t="str">
        <f>""</f>
        <v/>
      </c>
      <c r="S72" s="7" t="str">
        <f>""</f>
        <v/>
      </c>
      <c r="T72" s="7" t="str">
        <f>""</f>
        <v/>
      </c>
      <c r="U72" s="7" t="str">
        <f t="shared" si="14"/>
        <v/>
      </c>
      <c r="V72" s="7" t="str">
        <f t="shared" si="14"/>
        <v/>
      </c>
      <c r="W72" s="7" t="str">
        <f>""</f>
        <v/>
      </c>
      <c r="X72" s="7" t="str">
        <f t="shared" si="16"/>
        <v/>
      </c>
      <c r="Y72" s="7" t="str">
        <f>""</f>
        <v/>
      </c>
      <c r="Z72" s="7" t="str">
        <f>""</f>
        <v/>
      </c>
      <c r="AA72" s="7" t="str">
        <f>""</f>
        <v/>
      </c>
      <c r="AB72" s="7" t="str">
        <f>""</f>
        <v/>
      </c>
      <c r="AC72" s="7" t="str">
        <f>IF($A72="","",更新者名簿!I78&amp;"")</f>
        <v/>
      </c>
      <c r="AD72" s="7" t="str">
        <f>IF($A72="","",更新者名簿!AH78&amp;"")</f>
        <v/>
      </c>
      <c r="AE72" s="7" t="str">
        <f>IF($A72="","",更新者名簿!B78&amp;"")</f>
        <v/>
      </c>
      <c r="AF72" s="8" t="str">
        <f>IF($A72="","",更新者名簿!X78)</f>
        <v/>
      </c>
      <c r="AG72" s="7" t="str">
        <f>IF($A72="","",更新者名簿!T78)</f>
        <v/>
      </c>
      <c r="AH72" s="7" t="str">
        <f>IF($A72="","",更新者名簿!U78&amp;"")</f>
        <v/>
      </c>
      <c r="AI72" s="7" t="str">
        <f>IF($A72="","",更新者名簿!AR78&amp;"")</f>
        <v/>
      </c>
      <c r="AJ72" s="7" t="str">
        <f>IF($A72="","",申込責任者!$N$39&amp;"")</f>
        <v/>
      </c>
      <c r="AK72" s="7" t="str">
        <f>IF($A72="","",申込責任者!$N$40&amp;"")</f>
        <v/>
      </c>
      <c r="AL72" s="7" t="str">
        <f>IF($A72="","",申込責任者!$N$42&amp;"")</f>
        <v/>
      </c>
      <c r="AM72" s="7" t="str">
        <f>IF($A72="","",申込責任者!$N$41)</f>
        <v/>
      </c>
      <c r="AN72" s="7" t="str">
        <f>IF($A72="","",申込責任者!$N$43&amp;"")</f>
        <v/>
      </c>
      <c r="AO72" s="7" t="str">
        <f>IF($A72="","",申込責任者!$N$44&amp;"")</f>
        <v/>
      </c>
      <c r="AP72" s="7" t="str">
        <f>IF($A72="","",申込責任者!$N$45&amp;"")</f>
        <v/>
      </c>
      <c r="AQ72" s="7" t="str">
        <f>IF($A72="","",申込責任者!$N$46&amp;"")</f>
        <v/>
      </c>
      <c r="AR72" s="7" t="str">
        <f>IF($A72="","",申込責任者!$N$47&amp;"")</f>
        <v/>
      </c>
      <c r="AS72" s="7" t="str">
        <f>IF($A72="","",申込責任者!$N$48&amp;"")</f>
        <v/>
      </c>
      <c r="AT72" s="7" t="str">
        <f>IF($A72="","",申込責任者!$N$49&amp;"")</f>
        <v/>
      </c>
      <c r="AU72" s="7" t="str">
        <f>IF($A72="","",申込責任者!$N$50&amp;"")</f>
        <v/>
      </c>
      <c r="AV72" s="7" t="str">
        <f>IF($A72="","",申込責任者!$N$51&amp;"")</f>
        <v/>
      </c>
      <c r="AW72" s="6" t="str">
        <f>IF($A72="","",申込責任者!$N$27&amp;"")</f>
        <v/>
      </c>
      <c r="AX72" s="7" t="str">
        <f>IF($A72="","",申込責任者!$N$20&amp;"")</f>
        <v/>
      </c>
      <c r="AY72" s="6" t="str">
        <f>IF($A72="","",更新者名簿!AT78)</f>
        <v/>
      </c>
      <c r="AZ72" s="6" t="str">
        <f>IF($A72="","",申込責任者!$N$33&amp;"")</f>
        <v/>
      </c>
      <c r="BA72" s="6" t="str">
        <f t="shared" si="17"/>
        <v/>
      </c>
      <c r="BB72" s="6" t="str">
        <f t="shared" si="18"/>
        <v/>
      </c>
      <c r="BC72" s="6" t="str">
        <f>""</f>
        <v/>
      </c>
      <c r="BD72" s="6" t="str">
        <f>""</f>
        <v/>
      </c>
      <c r="BE72" s="6" t="str">
        <f t="shared" si="19"/>
        <v/>
      </c>
      <c r="BF72" s="6" t="str">
        <f t="shared" si="20"/>
        <v/>
      </c>
      <c r="BG72" s="7" t="str">
        <f>IF($A72="","",更新者名簿!AJ78&amp;"")</f>
        <v/>
      </c>
      <c r="BH72" s="7" t="str">
        <f>IF($A72="","",更新者名簿!AK78&amp;"")</f>
        <v/>
      </c>
      <c r="BI72" s="7" t="str">
        <f>IF($A72="","",更新者名簿!AL78&amp;"")</f>
        <v/>
      </c>
      <c r="BJ72" s="6" t="str">
        <f>IF(G72="","",申込責任者!$N$11)</f>
        <v/>
      </c>
      <c r="BK72" s="6" t="str">
        <f>IF(G72="","",申込責任者!$N$18)</f>
        <v/>
      </c>
    </row>
    <row r="73" spans="1:63">
      <c r="A73" s="6" t="str">
        <f>IF(更新者名簿!C79="","",更新者名簿!A79)</f>
        <v/>
      </c>
      <c r="B73" s="7" t="str">
        <f>IF($A73="","",更新者名簿!S79)</f>
        <v/>
      </c>
      <c r="C73" s="7" t="str">
        <f t="shared" si="15"/>
        <v/>
      </c>
      <c r="D73" s="7" t="str">
        <f>IF($A73="","",更新者名簿!Z79&amp;"")</f>
        <v/>
      </c>
      <c r="E73" s="7" t="str">
        <f>IF($A73="","",更新者名簿!Y79&amp;"")</f>
        <v/>
      </c>
      <c r="F73" s="7" t="str">
        <f>IF($A73="","",TEXT(SUBSTITUTE(更新者名簿!J79,".","/"),"yyyy/mm/dd"))</f>
        <v/>
      </c>
      <c r="G73" s="7" t="str">
        <f>IF($A73="","",TRIM(更新者名簿!C79)&amp;"")</f>
        <v/>
      </c>
      <c r="H73" s="7" t="str">
        <f>IF($A73="","",TRIM(更新者名簿!D79)&amp;"")</f>
        <v/>
      </c>
      <c r="I73" s="7" t="str">
        <f>IF($A73="","",DBCS(TRIM(PHONETIC(更新者名簿!E79)))&amp;"")</f>
        <v/>
      </c>
      <c r="J73" s="7" t="str">
        <f>IF($A73="","",DBCS(TRIM(PHONETIC(更新者名簿!F79)))&amp;"")</f>
        <v/>
      </c>
      <c r="K73" s="7" t="str">
        <f>IF($A73="","",PROPER(更新者名簿!G79)&amp;"")</f>
        <v/>
      </c>
      <c r="L73" s="7" t="str">
        <f>IF($G73="","",PROPER(更新者名簿!H79)&amp;"")</f>
        <v/>
      </c>
      <c r="M73" s="7" t="str">
        <f>""</f>
        <v/>
      </c>
      <c r="N73" s="7" t="str">
        <f>""</f>
        <v/>
      </c>
      <c r="O73" s="7" t="str">
        <f>""</f>
        <v/>
      </c>
      <c r="P73" s="7" t="str">
        <f>""</f>
        <v/>
      </c>
      <c r="Q73" s="7" t="str">
        <f>""</f>
        <v/>
      </c>
      <c r="R73" s="7" t="str">
        <f>""</f>
        <v/>
      </c>
      <c r="S73" s="7" t="str">
        <f>""</f>
        <v/>
      </c>
      <c r="T73" s="7" t="str">
        <f>""</f>
        <v/>
      </c>
      <c r="U73" s="7" t="str">
        <f t="shared" si="14"/>
        <v/>
      </c>
      <c r="V73" s="7" t="str">
        <f t="shared" si="14"/>
        <v/>
      </c>
      <c r="W73" s="7" t="str">
        <f>""</f>
        <v/>
      </c>
      <c r="X73" s="7" t="str">
        <f t="shared" si="16"/>
        <v/>
      </c>
      <c r="Y73" s="7" t="str">
        <f>""</f>
        <v/>
      </c>
      <c r="Z73" s="7" t="str">
        <f>""</f>
        <v/>
      </c>
      <c r="AA73" s="7" t="str">
        <f>""</f>
        <v/>
      </c>
      <c r="AB73" s="7" t="str">
        <f>""</f>
        <v/>
      </c>
      <c r="AC73" s="7" t="str">
        <f>IF($A73="","",更新者名簿!I79&amp;"")</f>
        <v/>
      </c>
      <c r="AD73" s="7" t="str">
        <f>IF($A73="","",更新者名簿!AH79&amp;"")</f>
        <v/>
      </c>
      <c r="AE73" s="7" t="str">
        <f>IF($A73="","",更新者名簿!B79&amp;"")</f>
        <v/>
      </c>
      <c r="AF73" s="8" t="str">
        <f>IF($A73="","",更新者名簿!X79)</f>
        <v/>
      </c>
      <c r="AG73" s="7" t="str">
        <f>IF($A73="","",更新者名簿!T79)</f>
        <v/>
      </c>
      <c r="AH73" s="7" t="str">
        <f>IF($A73="","",更新者名簿!U79&amp;"")</f>
        <v/>
      </c>
      <c r="AI73" s="7" t="str">
        <f>IF($A73="","",更新者名簿!AR79&amp;"")</f>
        <v/>
      </c>
      <c r="AJ73" s="7" t="str">
        <f>IF($A73="","",申込責任者!$N$39&amp;"")</f>
        <v/>
      </c>
      <c r="AK73" s="7" t="str">
        <f>IF($A73="","",申込責任者!$N$40&amp;"")</f>
        <v/>
      </c>
      <c r="AL73" s="7" t="str">
        <f>IF($A73="","",申込責任者!$N$42&amp;"")</f>
        <v/>
      </c>
      <c r="AM73" s="7" t="str">
        <f>IF($A73="","",申込責任者!$N$41)</f>
        <v/>
      </c>
      <c r="AN73" s="7" t="str">
        <f>IF($A73="","",申込責任者!$N$43&amp;"")</f>
        <v/>
      </c>
      <c r="AO73" s="7" t="str">
        <f>IF($A73="","",申込責任者!$N$44&amp;"")</f>
        <v/>
      </c>
      <c r="AP73" s="7" t="str">
        <f>IF($A73="","",申込責任者!$N$45&amp;"")</f>
        <v/>
      </c>
      <c r="AQ73" s="7" t="str">
        <f>IF($A73="","",申込責任者!$N$46&amp;"")</f>
        <v/>
      </c>
      <c r="AR73" s="7" t="str">
        <f>IF($A73="","",申込責任者!$N$47&amp;"")</f>
        <v/>
      </c>
      <c r="AS73" s="7" t="str">
        <f>IF($A73="","",申込責任者!$N$48&amp;"")</f>
        <v/>
      </c>
      <c r="AT73" s="7" t="str">
        <f>IF($A73="","",申込責任者!$N$49&amp;"")</f>
        <v/>
      </c>
      <c r="AU73" s="7" t="str">
        <f>IF($A73="","",申込責任者!$N$50&amp;"")</f>
        <v/>
      </c>
      <c r="AV73" s="7" t="str">
        <f>IF($A73="","",申込責任者!$N$51&amp;"")</f>
        <v/>
      </c>
      <c r="AW73" s="6" t="str">
        <f>IF($A73="","",申込責任者!$N$27&amp;"")</f>
        <v/>
      </c>
      <c r="AX73" s="7" t="str">
        <f>IF($A73="","",申込責任者!$N$20&amp;"")</f>
        <v/>
      </c>
      <c r="AY73" s="6" t="str">
        <f>IF($A73="","",更新者名簿!AT79)</f>
        <v/>
      </c>
      <c r="AZ73" s="6" t="str">
        <f>IF($A73="","",申込責任者!$N$33&amp;"")</f>
        <v/>
      </c>
      <c r="BA73" s="6" t="str">
        <f t="shared" si="17"/>
        <v/>
      </c>
      <c r="BB73" s="6" t="str">
        <f t="shared" si="18"/>
        <v/>
      </c>
      <c r="BC73" s="6" t="str">
        <f>""</f>
        <v/>
      </c>
      <c r="BD73" s="6" t="str">
        <f>""</f>
        <v/>
      </c>
      <c r="BE73" s="6" t="str">
        <f t="shared" si="19"/>
        <v/>
      </c>
      <c r="BF73" s="6" t="str">
        <f t="shared" si="20"/>
        <v/>
      </c>
      <c r="BG73" s="7" t="str">
        <f>IF($A73="","",更新者名簿!AJ79&amp;"")</f>
        <v/>
      </c>
      <c r="BH73" s="7" t="str">
        <f>IF($A73="","",更新者名簿!AK79&amp;"")</f>
        <v/>
      </c>
      <c r="BI73" s="7" t="str">
        <f>IF($A73="","",更新者名簿!AL79&amp;"")</f>
        <v/>
      </c>
      <c r="BJ73" s="6" t="str">
        <f>IF(G73="","",申込責任者!$N$11)</f>
        <v/>
      </c>
      <c r="BK73" s="6" t="str">
        <f>IF(G73="","",申込責任者!$N$18)</f>
        <v/>
      </c>
    </row>
    <row r="74" spans="1:63">
      <c r="A74" s="6" t="str">
        <f>IF(更新者名簿!C80="","",更新者名簿!A80)</f>
        <v/>
      </c>
      <c r="B74" s="7" t="str">
        <f>IF($A74="","",更新者名簿!S80)</f>
        <v/>
      </c>
      <c r="C74" s="7" t="str">
        <f t="shared" si="15"/>
        <v/>
      </c>
      <c r="D74" s="7" t="str">
        <f>IF($A74="","",更新者名簿!Z80&amp;"")</f>
        <v/>
      </c>
      <c r="E74" s="7" t="str">
        <f>IF($A74="","",更新者名簿!Y80&amp;"")</f>
        <v/>
      </c>
      <c r="F74" s="7" t="str">
        <f>IF($A74="","",TEXT(SUBSTITUTE(更新者名簿!J80,".","/"),"yyyy/mm/dd"))</f>
        <v/>
      </c>
      <c r="G74" s="7" t="str">
        <f>IF($A74="","",TRIM(更新者名簿!C80)&amp;"")</f>
        <v/>
      </c>
      <c r="H74" s="7" t="str">
        <f>IF($A74="","",TRIM(更新者名簿!D80)&amp;"")</f>
        <v/>
      </c>
      <c r="I74" s="7" t="str">
        <f>IF($A74="","",DBCS(TRIM(PHONETIC(更新者名簿!E80)))&amp;"")</f>
        <v/>
      </c>
      <c r="J74" s="7" t="str">
        <f>IF($A74="","",DBCS(TRIM(PHONETIC(更新者名簿!F80)))&amp;"")</f>
        <v/>
      </c>
      <c r="K74" s="7" t="str">
        <f>IF($A74="","",PROPER(更新者名簿!G80)&amp;"")</f>
        <v/>
      </c>
      <c r="L74" s="7" t="str">
        <f>IF($G74="","",PROPER(更新者名簿!H80)&amp;"")</f>
        <v/>
      </c>
      <c r="M74" s="7" t="str">
        <f>""</f>
        <v/>
      </c>
      <c r="N74" s="7" t="str">
        <f>""</f>
        <v/>
      </c>
      <c r="O74" s="7" t="str">
        <f>""</f>
        <v/>
      </c>
      <c r="P74" s="7" t="str">
        <f>""</f>
        <v/>
      </c>
      <c r="Q74" s="7" t="str">
        <f>""</f>
        <v/>
      </c>
      <c r="R74" s="7" t="str">
        <f>""</f>
        <v/>
      </c>
      <c r="S74" s="7" t="str">
        <f>""</f>
        <v/>
      </c>
      <c r="T74" s="7" t="str">
        <f>""</f>
        <v/>
      </c>
      <c r="U74" s="7" t="str">
        <f t="shared" si="14"/>
        <v/>
      </c>
      <c r="V74" s="7" t="str">
        <f t="shared" si="14"/>
        <v/>
      </c>
      <c r="W74" s="7" t="str">
        <f>""</f>
        <v/>
      </c>
      <c r="X74" s="7" t="str">
        <f t="shared" si="16"/>
        <v/>
      </c>
      <c r="Y74" s="7" t="str">
        <f>""</f>
        <v/>
      </c>
      <c r="Z74" s="7" t="str">
        <f>""</f>
        <v/>
      </c>
      <c r="AA74" s="7" t="str">
        <f>""</f>
        <v/>
      </c>
      <c r="AB74" s="7" t="str">
        <f>""</f>
        <v/>
      </c>
      <c r="AC74" s="7" t="str">
        <f>IF($A74="","",更新者名簿!I80&amp;"")</f>
        <v/>
      </c>
      <c r="AD74" s="7" t="str">
        <f>IF($A74="","",更新者名簿!AH80&amp;"")</f>
        <v/>
      </c>
      <c r="AE74" s="7" t="str">
        <f>IF($A74="","",更新者名簿!B80&amp;"")</f>
        <v/>
      </c>
      <c r="AF74" s="8" t="str">
        <f>IF($A74="","",更新者名簿!X80)</f>
        <v/>
      </c>
      <c r="AG74" s="7" t="str">
        <f>IF($A74="","",更新者名簿!T80)</f>
        <v/>
      </c>
      <c r="AH74" s="7" t="str">
        <f>IF($A74="","",更新者名簿!U80&amp;"")</f>
        <v/>
      </c>
      <c r="AI74" s="7" t="str">
        <f>IF($A74="","",更新者名簿!AR80&amp;"")</f>
        <v/>
      </c>
      <c r="AJ74" s="7" t="str">
        <f>IF($A74="","",申込責任者!$N$39&amp;"")</f>
        <v/>
      </c>
      <c r="AK74" s="7" t="str">
        <f>IF($A74="","",申込責任者!$N$40&amp;"")</f>
        <v/>
      </c>
      <c r="AL74" s="7" t="str">
        <f>IF($A74="","",申込責任者!$N$42&amp;"")</f>
        <v/>
      </c>
      <c r="AM74" s="7" t="str">
        <f>IF($A74="","",申込責任者!$N$41)</f>
        <v/>
      </c>
      <c r="AN74" s="7" t="str">
        <f>IF($A74="","",申込責任者!$N$43&amp;"")</f>
        <v/>
      </c>
      <c r="AO74" s="7" t="str">
        <f>IF($A74="","",申込責任者!$N$44&amp;"")</f>
        <v/>
      </c>
      <c r="AP74" s="7" t="str">
        <f>IF($A74="","",申込責任者!$N$45&amp;"")</f>
        <v/>
      </c>
      <c r="AQ74" s="7" t="str">
        <f>IF($A74="","",申込責任者!$N$46&amp;"")</f>
        <v/>
      </c>
      <c r="AR74" s="7" t="str">
        <f>IF($A74="","",申込責任者!$N$47&amp;"")</f>
        <v/>
      </c>
      <c r="AS74" s="7" t="str">
        <f>IF($A74="","",申込責任者!$N$48&amp;"")</f>
        <v/>
      </c>
      <c r="AT74" s="7" t="str">
        <f>IF($A74="","",申込責任者!$N$49&amp;"")</f>
        <v/>
      </c>
      <c r="AU74" s="7" t="str">
        <f>IF($A74="","",申込責任者!$N$50&amp;"")</f>
        <v/>
      </c>
      <c r="AV74" s="7" t="str">
        <f>IF($A74="","",申込責任者!$N$51&amp;"")</f>
        <v/>
      </c>
      <c r="AW74" s="6" t="str">
        <f>IF($A74="","",申込責任者!$N$27&amp;"")</f>
        <v/>
      </c>
      <c r="AX74" s="7" t="str">
        <f>IF($A74="","",申込責任者!$N$20&amp;"")</f>
        <v/>
      </c>
      <c r="AY74" s="6" t="str">
        <f>IF($A74="","",更新者名簿!AT80)</f>
        <v/>
      </c>
      <c r="AZ74" s="6" t="str">
        <f>IF($A74="","",申込責任者!$N$33&amp;"")</f>
        <v/>
      </c>
      <c r="BA74" s="6" t="str">
        <f t="shared" si="17"/>
        <v/>
      </c>
      <c r="BB74" s="6" t="str">
        <f t="shared" si="18"/>
        <v/>
      </c>
      <c r="BC74" s="6" t="str">
        <f>""</f>
        <v/>
      </c>
      <c r="BD74" s="6" t="str">
        <f>""</f>
        <v/>
      </c>
      <c r="BE74" s="6" t="str">
        <f t="shared" si="19"/>
        <v/>
      </c>
      <c r="BF74" s="6" t="str">
        <f t="shared" si="20"/>
        <v/>
      </c>
      <c r="BG74" s="7" t="str">
        <f>IF($A74="","",更新者名簿!AJ80&amp;"")</f>
        <v/>
      </c>
      <c r="BH74" s="7" t="str">
        <f>IF($A74="","",更新者名簿!AK80&amp;"")</f>
        <v/>
      </c>
      <c r="BI74" s="7" t="str">
        <f>IF($A74="","",更新者名簿!AL80&amp;"")</f>
        <v/>
      </c>
      <c r="BJ74" s="6" t="str">
        <f>IF(G74="","",申込責任者!$N$11)</f>
        <v/>
      </c>
      <c r="BK74" s="6" t="str">
        <f>IF(G74="","",申込責任者!$N$18)</f>
        <v/>
      </c>
    </row>
    <row r="75" spans="1:63">
      <c r="A75" s="6" t="str">
        <f>IF(更新者名簿!C81="","",更新者名簿!A81)</f>
        <v/>
      </c>
      <c r="B75" s="7" t="str">
        <f>IF($A75="","",更新者名簿!S81)</f>
        <v/>
      </c>
      <c r="C75" s="7" t="str">
        <f t="shared" si="15"/>
        <v/>
      </c>
      <c r="D75" s="7" t="str">
        <f>IF($A75="","",更新者名簿!Z81&amp;"")</f>
        <v/>
      </c>
      <c r="E75" s="7" t="str">
        <f>IF($A75="","",更新者名簿!Y81&amp;"")</f>
        <v/>
      </c>
      <c r="F75" s="7" t="str">
        <f>IF($A75="","",TEXT(SUBSTITUTE(更新者名簿!J81,".","/"),"yyyy/mm/dd"))</f>
        <v/>
      </c>
      <c r="G75" s="7" t="str">
        <f>IF($A75="","",TRIM(更新者名簿!C81)&amp;"")</f>
        <v/>
      </c>
      <c r="H75" s="7" t="str">
        <f>IF($A75="","",TRIM(更新者名簿!D81)&amp;"")</f>
        <v/>
      </c>
      <c r="I75" s="7" t="str">
        <f>IF($A75="","",DBCS(TRIM(PHONETIC(更新者名簿!E81)))&amp;"")</f>
        <v/>
      </c>
      <c r="J75" s="7" t="str">
        <f>IF($A75="","",DBCS(TRIM(PHONETIC(更新者名簿!F81)))&amp;"")</f>
        <v/>
      </c>
      <c r="K75" s="7" t="str">
        <f>IF($A75="","",PROPER(更新者名簿!G81)&amp;"")</f>
        <v/>
      </c>
      <c r="L75" s="7" t="str">
        <f>IF($G75="","",PROPER(更新者名簿!H81)&amp;"")</f>
        <v/>
      </c>
      <c r="M75" s="7" t="str">
        <f>""</f>
        <v/>
      </c>
      <c r="N75" s="7" t="str">
        <f>""</f>
        <v/>
      </c>
      <c r="O75" s="7" t="str">
        <f>""</f>
        <v/>
      </c>
      <c r="P75" s="7" t="str">
        <f>""</f>
        <v/>
      </c>
      <c r="Q75" s="7" t="str">
        <f>""</f>
        <v/>
      </c>
      <c r="R75" s="7" t="str">
        <f>""</f>
        <v/>
      </c>
      <c r="S75" s="7" t="str">
        <f>""</f>
        <v/>
      </c>
      <c r="T75" s="7" t="str">
        <f>""</f>
        <v/>
      </c>
      <c r="U75" s="7" t="str">
        <f t="shared" si="14"/>
        <v/>
      </c>
      <c r="V75" s="7" t="str">
        <f t="shared" si="14"/>
        <v/>
      </c>
      <c r="W75" s="7" t="str">
        <f>""</f>
        <v/>
      </c>
      <c r="X75" s="7" t="str">
        <f t="shared" si="16"/>
        <v/>
      </c>
      <c r="Y75" s="7" t="str">
        <f>""</f>
        <v/>
      </c>
      <c r="Z75" s="7" t="str">
        <f>""</f>
        <v/>
      </c>
      <c r="AA75" s="7" t="str">
        <f>""</f>
        <v/>
      </c>
      <c r="AB75" s="7" t="str">
        <f>""</f>
        <v/>
      </c>
      <c r="AC75" s="7" t="str">
        <f>IF($A75="","",更新者名簿!I81&amp;"")</f>
        <v/>
      </c>
      <c r="AD75" s="7" t="str">
        <f>IF($A75="","",更新者名簿!AH81&amp;"")</f>
        <v/>
      </c>
      <c r="AE75" s="7" t="str">
        <f>IF($A75="","",更新者名簿!B81&amp;"")</f>
        <v/>
      </c>
      <c r="AF75" s="8" t="str">
        <f>IF($A75="","",更新者名簿!X81)</f>
        <v/>
      </c>
      <c r="AG75" s="7" t="str">
        <f>IF($A75="","",更新者名簿!T81)</f>
        <v/>
      </c>
      <c r="AH75" s="7" t="str">
        <f>IF($A75="","",更新者名簿!U81&amp;"")</f>
        <v/>
      </c>
      <c r="AI75" s="7" t="str">
        <f>IF($A75="","",更新者名簿!AR81&amp;"")</f>
        <v/>
      </c>
      <c r="AJ75" s="7" t="str">
        <f>IF($A75="","",申込責任者!$N$39&amp;"")</f>
        <v/>
      </c>
      <c r="AK75" s="7" t="str">
        <f>IF($A75="","",申込責任者!$N$40&amp;"")</f>
        <v/>
      </c>
      <c r="AL75" s="7" t="str">
        <f>IF($A75="","",申込責任者!$N$42&amp;"")</f>
        <v/>
      </c>
      <c r="AM75" s="7" t="str">
        <f>IF($A75="","",申込責任者!$N$41)</f>
        <v/>
      </c>
      <c r="AN75" s="7" t="str">
        <f>IF($A75="","",申込責任者!$N$43&amp;"")</f>
        <v/>
      </c>
      <c r="AO75" s="7" t="str">
        <f>IF($A75="","",申込責任者!$N$44&amp;"")</f>
        <v/>
      </c>
      <c r="AP75" s="7" t="str">
        <f>IF($A75="","",申込責任者!$N$45&amp;"")</f>
        <v/>
      </c>
      <c r="AQ75" s="7" t="str">
        <f>IF($A75="","",申込責任者!$N$46&amp;"")</f>
        <v/>
      </c>
      <c r="AR75" s="7" t="str">
        <f>IF($A75="","",申込責任者!$N$47&amp;"")</f>
        <v/>
      </c>
      <c r="AS75" s="7" t="str">
        <f>IF($A75="","",申込責任者!$N$48&amp;"")</f>
        <v/>
      </c>
      <c r="AT75" s="7" t="str">
        <f>IF($A75="","",申込責任者!$N$49&amp;"")</f>
        <v/>
      </c>
      <c r="AU75" s="7" t="str">
        <f>IF($A75="","",申込責任者!$N$50&amp;"")</f>
        <v/>
      </c>
      <c r="AV75" s="7" t="str">
        <f>IF($A75="","",申込責任者!$N$51&amp;"")</f>
        <v/>
      </c>
      <c r="AW75" s="6" t="str">
        <f>IF($A75="","",申込責任者!$N$27&amp;"")</f>
        <v/>
      </c>
      <c r="AX75" s="7" t="str">
        <f>IF($A75="","",申込責任者!$N$20&amp;"")</f>
        <v/>
      </c>
      <c r="AY75" s="6" t="str">
        <f>IF($A75="","",更新者名簿!AT81)</f>
        <v/>
      </c>
      <c r="AZ75" s="6" t="str">
        <f>IF($A75="","",申込責任者!$N$33&amp;"")</f>
        <v/>
      </c>
      <c r="BA75" s="6" t="str">
        <f t="shared" si="17"/>
        <v/>
      </c>
      <c r="BB75" s="6" t="str">
        <f t="shared" si="18"/>
        <v/>
      </c>
      <c r="BC75" s="6" t="str">
        <f>""</f>
        <v/>
      </c>
      <c r="BD75" s="6" t="str">
        <f>""</f>
        <v/>
      </c>
      <c r="BE75" s="6" t="str">
        <f t="shared" si="19"/>
        <v/>
      </c>
      <c r="BF75" s="6" t="str">
        <f t="shared" si="20"/>
        <v/>
      </c>
      <c r="BG75" s="7" t="str">
        <f>IF($A75="","",更新者名簿!AJ81&amp;"")</f>
        <v/>
      </c>
      <c r="BH75" s="7" t="str">
        <f>IF($A75="","",更新者名簿!AK81&amp;"")</f>
        <v/>
      </c>
      <c r="BI75" s="7" t="str">
        <f>IF($A75="","",更新者名簿!AL81&amp;"")</f>
        <v/>
      </c>
      <c r="BJ75" s="6" t="str">
        <f>IF(G75="","",申込責任者!$N$11)</f>
        <v/>
      </c>
      <c r="BK75" s="6" t="str">
        <f>IF(G75="","",申込責任者!$N$18)</f>
        <v/>
      </c>
    </row>
    <row r="76" spans="1:63">
      <c r="A76" s="6" t="str">
        <f>IF(更新者名簿!C82="","",更新者名簿!A82)</f>
        <v/>
      </c>
      <c r="B76" s="7" t="str">
        <f>IF($A76="","",更新者名簿!S82)</f>
        <v/>
      </c>
      <c r="C76" s="7" t="str">
        <f t="shared" si="15"/>
        <v/>
      </c>
      <c r="D76" s="7" t="str">
        <f>IF($A76="","",更新者名簿!Z82&amp;"")</f>
        <v/>
      </c>
      <c r="E76" s="7" t="str">
        <f>IF($A76="","",更新者名簿!Y82&amp;"")</f>
        <v/>
      </c>
      <c r="F76" s="7" t="str">
        <f>IF($A76="","",TEXT(SUBSTITUTE(更新者名簿!J82,".","/"),"yyyy/mm/dd"))</f>
        <v/>
      </c>
      <c r="G76" s="7" t="str">
        <f>IF($A76="","",TRIM(更新者名簿!C82)&amp;"")</f>
        <v/>
      </c>
      <c r="H76" s="7" t="str">
        <f>IF($A76="","",TRIM(更新者名簿!D82)&amp;"")</f>
        <v/>
      </c>
      <c r="I76" s="7" t="str">
        <f>IF($A76="","",DBCS(TRIM(PHONETIC(更新者名簿!E82)))&amp;"")</f>
        <v/>
      </c>
      <c r="J76" s="7" t="str">
        <f>IF($A76="","",DBCS(TRIM(PHONETIC(更新者名簿!F82)))&amp;"")</f>
        <v/>
      </c>
      <c r="K76" s="7" t="str">
        <f>IF($A76="","",PROPER(更新者名簿!G82)&amp;"")</f>
        <v/>
      </c>
      <c r="L76" s="7" t="str">
        <f>IF($G76="","",PROPER(更新者名簿!H82)&amp;"")</f>
        <v/>
      </c>
      <c r="M76" s="7" t="str">
        <f>""</f>
        <v/>
      </c>
      <c r="N76" s="7" t="str">
        <f>""</f>
        <v/>
      </c>
      <c r="O76" s="7" t="str">
        <f>""</f>
        <v/>
      </c>
      <c r="P76" s="7" t="str">
        <f>""</f>
        <v/>
      </c>
      <c r="Q76" s="7" t="str">
        <f>""</f>
        <v/>
      </c>
      <c r="R76" s="7" t="str">
        <f>""</f>
        <v/>
      </c>
      <c r="S76" s="7" t="str">
        <f>""</f>
        <v/>
      </c>
      <c r="T76" s="7" t="str">
        <f>""</f>
        <v/>
      </c>
      <c r="U76" s="7" t="str">
        <f t="shared" si="14"/>
        <v/>
      </c>
      <c r="V76" s="7" t="str">
        <f t="shared" si="14"/>
        <v/>
      </c>
      <c r="W76" s="7" t="str">
        <f>""</f>
        <v/>
      </c>
      <c r="X76" s="7" t="str">
        <f t="shared" si="16"/>
        <v/>
      </c>
      <c r="Y76" s="7" t="str">
        <f>""</f>
        <v/>
      </c>
      <c r="Z76" s="7" t="str">
        <f>""</f>
        <v/>
      </c>
      <c r="AA76" s="7" t="str">
        <f>""</f>
        <v/>
      </c>
      <c r="AB76" s="7" t="str">
        <f>""</f>
        <v/>
      </c>
      <c r="AC76" s="7" t="str">
        <f>IF($A76="","",更新者名簿!I82&amp;"")</f>
        <v/>
      </c>
      <c r="AD76" s="7" t="str">
        <f>IF($A76="","",更新者名簿!AH82&amp;"")</f>
        <v/>
      </c>
      <c r="AE76" s="7" t="str">
        <f>IF($A76="","",更新者名簿!B82&amp;"")</f>
        <v/>
      </c>
      <c r="AF76" s="8" t="str">
        <f>IF($A76="","",更新者名簿!X82)</f>
        <v/>
      </c>
      <c r="AG76" s="7" t="str">
        <f>IF($A76="","",更新者名簿!T82)</f>
        <v/>
      </c>
      <c r="AH76" s="7" t="str">
        <f>IF($A76="","",更新者名簿!U82&amp;"")</f>
        <v/>
      </c>
      <c r="AI76" s="7" t="str">
        <f>IF($A76="","",更新者名簿!AR82&amp;"")</f>
        <v/>
      </c>
      <c r="AJ76" s="7" t="str">
        <f>IF($A76="","",申込責任者!$N$39&amp;"")</f>
        <v/>
      </c>
      <c r="AK76" s="7" t="str">
        <f>IF($A76="","",申込責任者!$N$40&amp;"")</f>
        <v/>
      </c>
      <c r="AL76" s="7" t="str">
        <f>IF($A76="","",申込責任者!$N$42&amp;"")</f>
        <v/>
      </c>
      <c r="AM76" s="7" t="str">
        <f>IF($A76="","",申込責任者!$N$41)</f>
        <v/>
      </c>
      <c r="AN76" s="7" t="str">
        <f>IF($A76="","",申込責任者!$N$43&amp;"")</f>
        <v/>
      </c>
      <c r="AO76" s="7" t="str">
        <f>IF($A76="","",申込責任者!$N$44&amp;"")</f>
        <v/>
      </c>
      <c r="AP76" s="7" t="str">
        <f>IF($A76="","",申込責任者!$N$45&amp;"")</f>
        <v/>
      </c>
      <c r="AQ76" s="7" t="str">
        <f>IF($A76="","",申込責任者!$N$46&amp;"")</f>
        <v/>
      </c>
      <c r="AR76" s="7" t="str">
        <f>IF($A76="","",申込責任者!$N$47&amp;"")</f>
        <v/>
      </c>
      <c r="AS76" s="7" t="str">
        <f>IF($A76="","",申込責任者!$N$48&amp;"")</f>
        <v/>
      </c>
      <c r="AT76" s="7" t="str">
        <f>IF($A76="","",申込責任者!$N$49&amp;"")</f>
        <v/>
      </c>
      <c r="AU76" s="7" t="str">
        <f>IF($A76="","",申込責任者!$N$50&amp;"")</f>
        <v/>
      </c>
      <c r="AV76" s="7" t="str">
        <f>IF($A76="","",申込責任者!$N$51&amp;"")</f>
        <v/>
      </c>
      <c r="AW76" s="6" t="str">
        <f>IF($A76="","",申込責任者!$N$27&amp;"")</f>
        <v/>
      </c>
      <c r="AX76" s="7" t="str">
        <f>IF($A76="","",申込責任者!$N$20&amp;"")</f>
        <v/>
      </c>
      <c r="AY76" s="6" t="str">
        <f>IF($A76="","",更新者名簿!AT82)</f>
        <v/>
      </c>
      <c r="AZ76" s="6" t="str">
        <f>IF($A76="","",申込責任者!$N$33&amp;"")</f>
        <v/>
      </c>
      <c r="BA76" s="6" t="str">
        <f t="shared" si="17"/>
        <v/>
      </c>
      <c r="BB76" s="6" t="str">
        <f t="shared" si="18"/>
        <v/>
      </c>
      <c r="BC76" s="6" t="str">
        <f>""</f>
        <v/>
      </c>
      <c r="BD76" s="6" t="str">
        <f>""</f>
        <v/>
      </c>
      <c r="BE76" s="6" t="str">
        <f t="shared" si="19"/>
        <v/>
      </c>
      <c r="BF76" s="6" t="str">
        <f t="shared" si="20"/>
        <v/>
      </c>
      <c r="BG76" s="7" t="str">
        <f>IF($A76="","",更新者名簿!AJ82&amp;"")</f>
        <v/>
      </c>
      <c r="BH76" s="7" t="str">
        <f>IF($A76="","",更新者名簿!AK82&amp;"")</f>
        <v/>
      </c>
      <c r="BI76" s="7" t="str">
        <f>IF($A76="","",更新者名簿!AL82&amp;"")</f>
        <v/>
      </c>
      <c r="BJ76" s="6" t="str">
        <f>IF(G76="","",申込責任者!$N$11)</f>
        <v/>
      </c>
      <c r="BK76" s="6" t="str">
        <f>IF(G76="","",申込責任者!$N$18)</f>
        <v/>
      </c>
    </row>
    <row r="77" spans="1:63">
      <c r="A77" s="6" t="str">
        <f>IF(更新者名簿!C83="","",更新者名簿!A83)</f>
        <v/>
      </c>
      <c r="B77" s="7" t="str">
        <f>IF($A77="","",更新者名簿!S83)</f>
        <v/>
      </c>
      <c r="C77" s="7" t="str">
        <f t="shared" si="15"/>
        <v/>
      </c>
      <c r="D77" s="7" t="str">
        <f>IF($A77="","",更新者名簿!Z83&amp;"")</f>
        <v/>
      </c>
      <c r="E77" s="7" t="str">
        <f>IF($A77="","",更新者名簿!Y83&amp;"")</f>
        <v/>
      </c>
      <c r="F77" s="7" t="str">
        <f>IF($A77="","",TEXT(SUBSTITUTE(更新者名簿!J83,".","/"),"yyyy/mm/dd"))</f>
        <v/>
      </c>
      <c r="G77" s="7" t="str">
        <f>IF($A77="","",TRIM(更新者名簿!C83)&amp;"")</f>
        <v/>
      </c>
      <c r="H77" s="7" t="str">
        <f>IF($A77="","",TRIM(更新者名簿!D83)&amp;"")</f>
        <v/>
      </c>
      <c r="I77" s="7" t="str">
        <f>IF($A77="","",DBCS(TRIM(PHONETIC(更新者名簿!E83)))&amp;"")</f>
        <v/>
      </c>
      <c r="J77" s="7" t="str">
        <f>IF($A77="","",DBCS(TRIM(PHONETIC(更新者名簿!F83)))&amp;"")</f>
        <v/>
      </c>
      <c r="K77" s="7" t="str">
        <f>IF($A77="","",PROPER(更新者名簿!G83)&amp;"")</f>
        <v/>
      </c>
      <c r="L77" s="7" t="str">
        <f>IF($G77="","",PROPER(更新者名簿!H83)&amp;"")</f>
        <v/>
      </c>
      <c r="M77" s="7" t="str">
        <f>""</f>
        <v/>
      </c>
      <c r="N77" s="7" t="str">
        <f>""</f>
        <v/>
      </c>
      <c r="O77" s="7" t="str">
        <f>""</f>
        <v/>
      </c>
      <c r="P77" s="7" t="str">
        <f>""</f>
        <v/>
      </c>
      <c r="Q77" s="7" t="str">
        <f>""</f>
        <v/>
      </c>
      <c r="R77" s="7" t="str">
        <f>""</f>
        <v/>
      </c>
      <c r="S77" s="7" t="str">
        <f>""</f>
        <v/>
      </c>
      <c r="T77" s="7" t="str">
        <f>""</f>
        <v/>
      </c>
      <c r="U77" s="7" t="str">
        <f t="shared" si="14"/>
        <v/>
      </c>
      <c r="V77" s="7" t="str">
        <f t="shared" si="14"/>
        <v/>
      </c>
      <c r="W77" s="7" t="str">
        <f>""</f>
        <v/>
      </c>
      <c r="X77" s="7" t="str">
        <f t="shared" si="16"/>
        <v/>
      </c>
      <c r="Y77" s="7" t="str">
        <f>""</f>
        <v/>
      </c>
      <c r="Z77" s="7" t="str">
        <f>""</f>
        <v/>
      </c>
      <c r="AA77" s="7" t="str">
        <f>""</f>
        <v/>
      </c>
      <c r="AB77" s="7" t="str">
        <f>""</f>
        <v/>
      </c>
      <c r="AC77" s="7" t="str">
        <f>IF($A77="","",更新者名簿!I83&amp;"")</f>
        <v/>
      </c>
      <c r="AD77" s="7" t="str">
        <f>IF($A77="","",更新者名簿!AH83&amp;"")</f>
        <v/>
      </c>
      <c r="AE77" s="7" t="str">
        <f>IF($A77="","",更新者名簿!B83&amp;"")</f>
        <v/>
      </c>
      <c r="AF77" s="8" t="str">
        <f>IF($A77="","",更新者名簿!X83)</f>
        <v/>
      </c>
      <c r="AG77" s="7" t="str">
        <f>IF($A77="","",更新者名簿!T83)</f>
        <v/>
      </c>
      <c r="AH77" s="7" t="str">
        <f>IF($A77="","",更新者名簿!U83&amp;"")</f>
        <v/>
      </c>
      <c r="AI77" s="7" t="str">
        <f>IF($A77="","",更新者名簿!AR83&amp;"")</f>
        <v/>
      </c>
      <c r="AJ77" s="7" t="str">
        <f>IF($A77="","",申込責任者!$N$39&amp;"")</f>
        <v/>
      </c>
      <c r="AK77" s="7" t="str">
        <f>IF($A77="","",申込責任者!$N$40&amp;"")</f>
        <v/>
      </c>
      <c r="AL77" s="7" t="str">
        <f>IF($A77="","",申込責任者!$N$42&amp;"")</f>
        <v/>
      </c>
      <c r="AM77" s="7" t="str">
        <f>IF($A77="","",申込責任者!$N$41)</f>
        <v/>
      </c>
      <c r="AN77" s="7" t="str">
        <f>IF($A77="","",申込責任者!$N$43&amp;"")</f>
        <v/>
      </c>
      <c r="AO77" s="7" t="str">
        <f>IF($A77="","",申込責任者!$N$44&amp;"")</f>
        <v/>
      </c>
      <c r="AP77" s="7" t="str">
        <f>IF($A77="","",申込責任者!$N$45&amp;"")</f>
        <v/>
      </c>
      <c r="AQ77" s="7" t="str">
        <f>IF($A77="","",申込責任者!$N$46&amp;"")</f>
        <v/>
      </c>
      <c r="AR77" s="7" t="str">
        <f>IF($A77="","",申込責任者!$N$47&amp;"")</f>
        <v/>
      </c>
      <c r="AS77" s="7" t="str">
        <f>IF($A77="","",申込責任者!$N$48&amp;"")</f>
        <v/>
      </c>
      <c r="AT77" s="7" t="str">
        <f>IF($A77="","",申込責任者!$N$49&amp;"")</f>
        <v/>
      </c>
      <c r="AU77" s="7" t="str">
        <f>IF($A77="","",申込責任者!$N$50&amp;"")</f>
        <v/>
      </c>
      <c r="AV77" s="7" t="str">
        <f>IF($A77="","",申込責任者!$N$51&amp;"")</f>
        <v/>
      </c>
      <c r="AW77" s="6" t="str">
        <f>IF($A77="","",申込責任者!$N$27&amp;"")</f>
        <v/>
      </c>
      <c r="AX77" s="7" t="str">
        <f>IF($A77="","",申込責任者!$N$20&amp;"")</f>
        <v/>
      </c>
      <c r="AY77" s="6" t="str">
        <f>IF($A77="","",更新者名簿!AT83)</f>
        <v/>
      </c>
      <c r="AZ77" s="6" t="str">
        <f>IF($A77="","",申込責任者!$N$33&amp;"")</f>
        <v/>
      </c>
      <c r="BA77" s="6" t="str">
        <f t="shared" si="17"/>
        <v/>
      </c>
      <c r="BB77" s="6" t="str">
        <f t="shared" si="18"/>
        <v/>
      </c>
      <c r="BC77" s="6" t="str">
        <f>""</f>
        <v/>
      </c>
      <c r="BD77" s="6" t="str">
        <f>""</f>
        <v/>
      </c>
      <c r="BE77" s="6" t="str">
        <f t="shared" si="19"/>
        <v/>
      </c>
      <c r="BF77" s="6" t="str">
        <f t="shared" si="20"/>
        <v/>
      </c>
      <c r="BG77" s="7" t="str">
        <f>IF($A77="","",更新者名簿!AJ83&amp;"")</f>
        <v/>
      </c>
      <c r="BH77" s="7" t="str">
        <f>IF($A77="","",更新者名簿!AK83&amp;"")</f>
        <v/>
      </c>
      <c r="BI77" s="7" t="str">
        <f>IF($A77="","",更新者名簿!AL83&amp;"")</f>
        <v/>
      </c>
      <c r="BJ77" s="6" t="str">
        <f>IF(G77="","",申込責任者!$N$11)</f>
        <v/>
      </c>
      <c r="BK77" s="6" t="str">
        <f>IF(G77="","",申込責任者!$N$18)</f>
        <v/>
      </c>
    </row>
    <row r="78" spans="1:63">
      <c r="A78" s="6" t="str">
        <f>IF(更新者名簿!C84="","",更新者名簿!A84)</f>
        <v/>
      </c>
      <c r="B78" s="7" t="str">
        <f>IF($A78="","",更新者名簿!S84)</f>
        <v/>
      </c>
      <c r="C78" s="7" t="str">
        <f t="shared" si="15"/>
        <v/>
      </c>
      <c r="D78" s="7" t="str">
        <f>IF($A78="","",更新者名簿!Z84&amp;"")</f>
        <v/>
      </c>
      <c r="E78" s="7" t="str">
        <f>IF($A78="","",更新者名簿!Y84&amp;"")</f>
        <v/>
      </c>
      <c r="F78" s="7" t="str">
        <f>IF($A78="","",TEXT(SUBSTITUTE(更新者名簿!J84,".","/"),"yyyy/mm/dd"))</f>
        <v/>
      </c>
      <c r="G78" s="7" t="str">
        <f>IF($A78="","",TRIM(更新者名簿!C84)&amp;"")</f>
        <v/>
      </c>
      <c r="H78" s="7" t="str">
        <f>IF($A78="","",TRIM(更新者名簿!D84)&amp;"")</f>
        <v/>
      </c>
      <c r="I78" s="7" t="str">
        <f>IF($A78="","",DBCS(TRIM(PHONETIC(更新者名簿!E84)))&amp;"")</f>
        <v/>
      </c>
      <c r="J78" s="7" t="str">
        <f>IF($A78="","",DBCS(TRIM(PHONETIC(更新者名簿!F84)))&amp;"")</f>
        <v/>
      </c>
      <c r="K78" s="7" t="str">
        <f>IF($A78="","",PROPER(更新者名簿!G84)&amp;"")</f>
        <v/>
      </c>
      <c r="L78" s="7" t="str">
        <f>IF($G78="","",PROPER(更新者名簿!H84)&amp;"")</f>
        <v/>
      </c>
      <c r="M78" s="7" t="str">
        <f>""</f>
        <v/>
      </c>
      <c r="N78" s="7" t="str">
        <f>""</f>
        <v/>
      </c>
      <c r="O78" s="7" t="str">
        <f>""</f>
        <v/>
      </c>
      <c r="P78" s="7" t="str">
        <f>""</f>
        <v/>
      </c>
      <c r="Q78" s="7" t="str">
        <f>""</f>
        <v/>
      </c>
      <c r="R78" s="7" t="str">
        <f>""</f>
        <v/>
      </c>
      <c r="S78" s="7" t="str">
        <f>""</f>
        <v/>
      </c>
      <c r="T78" s="7" t="str">
        <f>""</f>
        <v/>
      </c>
      <c r="U78" s="7" t="str">
        <f t="shared" si="14"/>
        <v/>
      </c>
      <c r="V78" s="7" t="str">
        <f t="shared" si="14"/>
        <v/>
      </c>
      <c r="W78" s="7" t="str">
        <f>""</f>
        <v/>
      </c>
      <c r="X78" s="7" t="str">
        <f t="shared" si="16"/>
        <v/>
      </c>
      <c r="Y78" s="7" t="str">
        <f>""</f>
        <v/>
      </c>
      <c r="Z78" s="7" t="str">
        <f>""</f>
        <v/>
      </c>
      <c r="AA78" s="7" t="str">
        <f>""</f>
        <v/>
      </c>
      <c r="AB78" s="7" t="str">
        <f>""</f>
        <v/>
      </c>
      <c r="AC78" s="7" t="str">
        <f>IF($A78="","",更新者名簿!I84&amp;"")</f>
        <v/>
      </c>
      <c r="AD78" s="7" t="str">
        <f>IF($A78="","",更新者名簿!AH84&amp;"")</f>
        <v/>
      </c>
      <c r="AE78" s="7" t="str">
        <f>IF($A78="","",更新者名簿!B84&amp;"")</f>
        <v/>
      </c>
      <c r="AF78" s="8" t="str">
        <f>IF($A78="","",更新者名簿!X84)</f>
        <v/>
      </c>
      <c r="AG78" s="7" t="str">
        <f>IF($A78="","",更新者名簿!T84)</f>
        <v/>
      </c>
      <c r="AH78" s="7" t="str">
        <f>IF($A78="","",更新者名簿!U84&amp;"")</f>
        <v/>
      </c>
      <c r="AI78" s="7" t="str">
        <f>IF($A78="","",更新者名簿!AR84&amp;"")</f>
        <v/>
      </c>
      <c r="AJ78" s="7" t="str">
        <f>IF($A78="","",申込責任者!$N$39&amp;"")</f>
        <v/>
      </c>
      <c r="AK78" s="7" t="str">
        <f>IF($A78="","",申込責任者!$N$40&amp;"")</f>
        <v/>
      </c>
      <c r="AL78" s="7" t="str">
        <f>IF($A78="","",申込責任者!$N$42&amp;"")</f>
        <v/>
      </c>
      <c r="AM78" s="7" t="str">
        <f>IF($A78="","",申込責任者!$N$41)</f>
        <v/>
      </c>
      <c r="AN78" s="7" t="str">
        <f>IF($A78="","",申込責任者!$N$43&amp;"")</f>
        <v/>
      </c>
      <c r="AO78" s="7" t="str">
        <f>IF($A78="","",申込責任者!$N$44&amp;"")</f>
        <v/>
      </c>
      <c r="AP78" s="7" t="str">
        <f>IF($A78="","",申込責任者!$N$45&amp;"")</f>
        <v/>
      </c>
      <c r="AQ78" s="7" t="str">
        <f>IF($A78="","",申込責任者!$N$46&amp;"")</f>
        <v/>
      </c>
      <c r="AR78" s="7" t="str">
        <f>IF($A78="","",申込責任者!$N$47&amp;"")</f>
        <v/>
      </c>
      <c r="AS78" s="7" t="str">
        <f>IF($A78="","",申込責任者!$N$48&amp;"")</f>
        <v/>
      </c>
      <c r="AT78" s="7" t="str">
        <f>IF($A78="","",申込責任者!$N$49&amp;"")</f>
        <v/>
      </c>
      <c r="AU78" s="7" t="str">
        <f>IF($A78="","",申込責任者!$N$50&amp;"")</f>
        <v/>
      </c>
      <c r="AV78" s="7" t="str">
        <f>IF($A78="","",申込責任者!$N$51&amp;"")</f>
        <v/>
      </c>
      <c r="AW78" s="6" t="str">
        <f>IF($A78="","",申込責任者!$N$27&amp;"")</f>
        <v/>
      </c>
      <c r="AX78" s="7" t="str">
        <f>IF($A78="","",申込責任者!$N$20&amp;"")</f>
        <v/>
      </c>
      <c r="AY78" s="6" t="str">
        <f>IF($A78="","",更新者名簿!AT84)</f>
        <v/>
      </c>
      <c r="AZ78" s="6" t="str">
        <f>IF($A78="","",申込責任者!$N$33&amp;"")</f>
        <v/>
      </c>
      <c r="BA78" s="6" t="str">
        <f t="shared" si="17"/>
        <v/>
      </c>
      <c r="BB78" s="6" t="str">
        <f t="shared" si="18"/>
        <v/>
      </c>
      <c r="BC78" s="6" t="str">
        <f>""</f>
        <v/>
      </c>
      <c r="BD78" s="6" t="str">
        <f>""</f>
        <v/>
      </c>
      <c r="BE78" s="6" t="str">
        <f t="shared" si="19"/>
        <v/>
      </c>
      <c r="BF78" s="6" t="str">
        <f t="shared" si="20"/>
        <v/>
      </c>
      <c r="BG78" s="7" t="str">
        <f>IF($A78="","",更新者名簿!AJ84&amp;"")</f>
        <v/>
      </c>
      <c r="BH78" s="7" t="str">
        <f>IF($A78="","",更新者名簿!AK84&amp;"")</f>
        <v/>
      </c>
      <c r="BI78" s="7" t="str">
        <f>IF($A78="","",更新者名簿!AL84&amp;"")</f>
        <v/>
      </c>
      <c r="BJ78" s="6" t="str">
        <f>IF(G78="","",申込責任者!$N$11)</f>
        <v/>
      </c>
      <c r="BK78" s="6" t="str">
        <f>IF(G78="","",申込責任者!$N$18)</f>
        <v/>
      </c>
    </row>
    <row r="79" spans="1:63">
      <c r="A79" s="6" t="str">
        <f>IF(更新者名簿!C85="","",更新者名簿!A85)</f>
        <v/>
      </c>
      <c r="B79" s="7" t="str">
        <f>IF($A79="","",更新者名簿!S85)</f>
        <v/>
      </c>
      <c r="C79" s="7" t="str">
        <f t="shared" si="15"/>
        <v/>
      </c>
      <c r="D79" s="7" t="str">
        <f>IF($A79="","",更新者名簿!Z85&amp;"")</f>
        <v/>
      </c>
      <c r="E79" s="7" t="str">
        <f>IF($A79="","",更新者名簿!Y85&amp;"")</f>
        <v/>
      </c>
      <c r="F79" s="7" t="str">
        <f>IF($A79="","",TEXT(SUBSTITUTE(更新者名簿!J85,".","/"),"yyyy/mm/dd"))</f>
        <v/>
      </c>
      <c r="G79" s="7" t="str">
        <f>IF($A79="","",TRIM(更新者名簿!C85)&amp;"")</f>
        <v/>
      </c>
      <c r="H79" s="7" t="str">
        <f>IF($A79="","",TRIM(更新者名簿!D85)&amp;"")</f>
        <v/>
      </c>
      <c r="I79" s="7" t="str">
        <f>IF($A79="","",DBCS(TRIM(PHONETIC(更新者名簿!E85)))&amp;"")</f>
        <v/>
      </c>
      <c r="J79" s="7" t="str">
        <f>IF($A79="","",DBCS(TRIM(PHONETIC(更新者名簿!F85)))&amp;"")</f>
        <v/>
      </c>
      <c r="K79" s="7" t="str">
        <f>IF($A79="","",PROPER(更新者名簿!G85)&amp;"")</f>
        <v/>
      </c>
      <c r="L79" s="7" t="str">
        <f>IF($G79="","",PROPER(更新者名簿!H85)&amp;"")</f>
        <v/>
      </c>
      <c r="M79" s="7" t="str">
        <f>""</f>
        <v/>
      </c>
      <c r="N79" s="7" t="str">
        <f>""</f>
        <v/>
      </c>
      <c r="O79" s="7" t="str">
        <f>""</f>
        <v/>
      </c>
      <c r="P79" s="7" t="str">
        <f>""</f>
        <v/>
      </c>
      <c r="Q79" s="7" t="str">
        <f>""</f>
        <v/>
      </c>
      <c r="R79" s="7" t="str">
        <f>""</f>
        <v/>
      </c>
      <c r="S79" s="7" t="str">
        <f>""</f>
        <v/>
      </c>
      <c r="T79" s="7" t="str">
        <f>""</f>
        <v/>
      </c>
      <c r="U79" s="7" t="str">
        <f t="shared" si="14"/>
        <v/>
      </c>
      <c r="V79" s="7" t="str">
        <f t="shared" si="14"/>
        <v/>
      </c>
      <c r="W79" s="7" t="str">
        <f>""</f>
        <v/>
      </c>
      <c r="X79" s="7" t="str">
        <f t="shared" si="16"/>
        <v/>
      </c>
      <c r="Y79" s="7" t="str">
        <f>""</f>
        <v/>
      </c>
      <c r="Z79" s="7" t="str">
        <f>""</f>
        <v/>
      </c>
      <c r="AA79" s="7" t="str">
        <f>""</f>
        <v/>
      </c>
      <c r="AB79" s="7" t="str">
        <f>""</f>
        <v/>
      </c>
      <c r="AC79" s="7" t="str">
        <f>IF($A79="","",更新者名簿!I85&amp;"")</f>
        <v/>
      </c>
      <c r="AD79" s="7" t="str">
        <f>IF($A79="","",更新者名簿!AH85&amp;"")</f>
        <v/>
      </c>
      <c r="AE79" s="7" t="str">
        <f>IF($A79="","",更新者名簿!B85&amp;"")</f>
        <v/>
      </c>
      <c r="AF79" s="8" t="str">
        <f>IF($A79="","",更新者名簿!X85)</f>
        <v/>
      </c>
      <c r="AG79" s="7" t="str">
        <f>IF($A79="","",更新者名簿!T85)</f>
        <v/>
      </c>
      <c r="AH79" s="7" t="str">
        <f>IF($A79="","",更新者名簿!U85&amp;"")</f>
        <v/>
      </c>
      <c r="AI79" s="7" t="str">
        <f>IF($A79="","",更新者名簿!AR85&amp;"")</f>
        <v/>
      </c>
      <c r="AJ79" s="7" t="str">
        <f>IF($A79="","",申込責任者!$N$39&amp;"")</f>
        <v/>
      </c>
      <c r="AK79" s="7" t="str">
        <f>IF($A79="","",申込責任者!$N$40&amp;"")</f>
        <v/>
      </c>
      <c r="AL79" s="7" t="str">
        <f>IF($A79="","",申込責任者!$N$42&amp;"")</f>
        <v/>
      </c>
      <c r="AM79" s="7" t="str">
        <f>IF($A79="","",申込責任者!$N$41)</f>
        <v/>
      </c>
      <c r="AN79" s="7" t="str">
        <f>IF($A79="","",申込責任者!$N$43&amp;"")</f>
        <v/>
      </c>
      <c r="AO79" s="7" t="str">
        <f>IF($A79="","",申込責任者!$N$44&amp;"")</f>
        <v/>
      </c>
      <c r="AP79" s="7" t="str">
        <f>IF($A79="","",申込責任者!$N$45&amp;"")</f>
        <v/>
      </c>
      <c r="AQ79" s="7" t="str">
        <f>IF($A79="","",申込責任者!$N$46&amp;"")</f>
        <v/>
      </c>
      <c r="AR79" s="7" t="str">
        <f>IF($A79="","",申込責任者!$N$47&amp;"")</f>
        <v/>
      </c>
      <c r="AS79" s="7" t="str">
        <f>IF($A79="","",申込責任者!$N$48&amp;"")</f>
        <v/>
      </c>
      <c r="AT79" s="7" t="str">
        <f>IF($A79="","",申込責任者!$N$49&amp;"")</f>
        <v/>
      </c>
      <c r="AU79" s="7" t="str">
        <f>IF($A79="","",申込責任者!$N$50&amp;"")</f>
        <v/>
      </c>
      <c r="AV79" s="7" t="str">
        <f>IF($A79="","",申込責任者!$N$51&amp;"")</f>
        <v/>
      </c>
      <c r="AW79" s="6" t="str">
        <f>IF($A79="","",申込責任者!$N$27&amp;"")</f>
        <v/>
      </c>
      <c r="AX79" s="7" t="str">
        <f>IF($A79="","",申込責任者!$N$20&amp;"")</f>
        <v/>
      </c>
      <c r="AY79" s="6" t="str">
        <f>IF($A79="","",更新者名簿!AT85)</f>
        <v/>
      </c>
      <c r="AZ79" s="6" t="str">
        <f>IF($A79="","",申込責任者!$N$33&amp;"")</f>
        <v/>
      </c>
      <c r="BA79" s="6" t="str">
        <f t="shared" si="17"/>
        <v/>
      </c>
      <c r="BB79" s="6" t="str">
        <f t="shared" si="18"/>
        <v/>
      </c>
      <c r="BC79" s="6" t="str">
        <f>""</f>
        <v/>
      </c>
      <c r="BD79" s="6" t="str">
        <f>""</f>
        <v/>
      </c>
      <c r="BE79" s="6" t="str">
        <f t="shared" si="19"/>
        <v/>
      </c>
      <c r="BF79" s="6" t="str">
        <f t="shared" si="20"/>
        <v/>
      </c>
      <c r="BG79" s="7" t="str">
        <f>IF($A79="","",更新者名簿!AJ85&amp;"")</f>
        <v/>
      </c>
      <c r="BH79" s="7" t="str">
        <f>IF($A79="","",更新者名簿!AK85&amp;"")</f>
        <v/>
      </c>
      <c r="BI79" s="7" t="str">
        <f>IF($A79="","",更新者名簿!AL85&amp;"")</f>
        <v/>
      </c>
      <c r="BJ79" s="6" t="str">
        <f>IF(G79="","",申込責任者!$N$11)</f>
        <v/>
      </c>
      <c r="BK79" s="6" t="str">
        <f>IF(G79="","",申込責任者!$N$18)</f>
        <v/>
      </c>
    </row>
    <row r="80" spans="1:63">
      <c r="A80" s="6" t="str">
        <f>IF(更新者名簿!C86="","",更新者名簿!A86)</f>
        <v/>
      </c>
      <c r="B80" s="7" t="str">
        <f>IF($A80="","",更新者名簿!S86)</f>
        <v/>
      </c>
      <c r="C80" s="7" t="str">
        <f t="shared" si="15"/>
        <v/>
      </c>
      <c r="D80" s="7" t="str">
        <f>IF($A80="","",更新者名簿!Z86&amp;"")</f>
        <v/>
      </c>
      <c r="E80" s="7" t="str">
        <f>IF($A80="","",更新者名簿!Y86&amp;"")</f>
        <v/>
      </c>
      <c r="F80" s="7" t="str">
        <f>IF($A80="","",TEXT(SUBSTITUTE(更新者名簿!J86,".","/"),"yyyy/mm/dd"))</f>
        <v/>
      </c>
      <c r="G80" s="7" t="str">
        <f>IF($A80="","",TRIM(更新者名簿!C86)&amp;"")</f>
        <v/>
      </c>
      <c r="H80" s="7" t="str">
        <f>IF($A80="","",TRIM(更新者名簿!D86)&amp;"")</f>
        <v/>
      </c>
      <c r="I80" s="7" t="str">
        <f>IF($A80="","",DBCS(TRIM(PHONETIC(更新者名簿!E86)))&amp;"")</f>
        <v/>
      </c>
      <c r="J80" s="7" t="str">
        <f>IF($A80="","",DBCS(TRIM(PHONETIC(更新者名簿!F86)))&amp;"")</f>
        <v/>
      </c>
      <c r="K80" s="7" t="str">
        <f>IF($A80="","",PROPER(更新者名簿!G86)&amp;"")</f>
        <v/>
      </c>
      <c r="L80" s="7" t="str">
        <f>IF($G80="","",PROPER(更新者名簿!H86)&amp;"")</f>
        <v/>
      </c>
      <c r="M80" s="7" t="str">
        <f>""</f>
        <v/>
      </c>
      <c r="N80" s="7" t="str">
        <f>""</f>
        <v/>
      </c>
      <c r="O80" s="7" t="str">
        <f>""</f>
        <v/>
      </c>
      <c r="P80" s="7" t="str">
        <f>""</f>
        <v/>
      </c>
      <c r="Q80" s="7" t="str">
        <f>""</f>
        <v/>
      </c>
      <c r="R80" s="7" t="str">
        <f>""</f>
        <v/>
      </c>
      <c r="S80" s="7" t="str">
        <f>""</f>
        <v/>
      </c>
      <c r="T80" s="7" t="str">
        <f>""</f>
        <v/>
      </c>
      <c r="U80" s="7" t="str">
        <f t="shared" si="14"/>
        <v/>
      </c>
      <c r="V80" s="7" t="str">
        <f t="shared" si="14"/>
        <v/>
      </c>
      <c r="W80" s="7" t="str">
        <f>""</f>
        <v/>
      </c>
      <c r="X80" s="7" t="str">
        <f t="shared" si="16"/>
        <v/>
      </c>
      <c r="Y80" s="7" t="str">
        <f>""</f>
        <v/>
      </c>
      <c r="Z80" s="7" t="str">
        <f>""</f>
        <v/>
      </c>
      <c r="AA80" s="7" t="str">
        <f>""</f>
        <v/>
      </c>
      <c r="AB80" s="7" t="str">
        <f>""</f>
        <v/>
      </c>
      <c r="AC80" s="7" t="str">
        <f>IF($A80="","",更新者名簿!I86&amp;"")</f>
        <v/>
      </c>
      <c r="AD80" s="7" t="str">
        <f>IF($A80="","",更新者名簿!AH86&amp;"")</f>
        <v/>
      </c>
      <c r="AE80" s="7" t="str">
        <f>IF($A80="","",更新者名簿!B86&amp;"")</f>
        <v/>
      </c>
      <c r="AF80" s="8" t="str">
        <f>IF($A80="","",更新者名簿!X86)</f>
        <v/>
      </c>
      <c r="AG80" s="7" t="str">
        <f>IF($A80="","",更新者名簿!T86)</f>
        <v/>
      </c>
      <c r="AH80" s="7" t="str">
        <f>IF($A80="","",更新者名簿!U86&amp;"")</f>
        <v/>
      </c>
      <c r="AI80" s="7" t="str">
        <f>IF($A80="","",更新者名簿!AR86&amp;"")</f>
        <v/>
      </c>
      <c r="AJ80" s="7" t="str">
        <f>IF($A80="","",申込責任者!$N$39&amp;"")</f>
        <v/>
      </c>
      <c r="AK80" s="7" t="str">
        <f>IF($A80="","",申込責任者!$N$40&amp;"")</f>
        <v/>
      </c>
      <c r="AL80" s="7" t="str">
        <f>IF($A80="","",申込責任者!$N$42&amp;"")</f>
        <v/>
      </c>
      <c r="AM80" s="7" t="str">
        <f>IF($A80="","",申込責任者!$N$41)</f>
        <v/>
      </c>
      <c r="AN80" s="7" t="str">
        <f>IF($A80="","",申込責任者!$N$43&amp;"")</f>
        <v/>
      </c>
      <c r="AO80" s="7" t="str">
        <f>IF($A80="","",申込責任者!$N$44&amp;"")</f>
        <v/>
      </c>
      <c r="AP80" s="7" t="str">
        <f>IF($A80="","",申込責任者!$N$45&amp;"")</f>
        <v/>
      </c>
      <c r="AQ80" s="7" t="str">
        <f>IF($A80="","",申込責任者!$N$46&amp;"")</f>
        <v/>
      </c>
      <c r="AR80" s="7" t="str">
        <f>IF($A80="","",申込責任者!$N$47&amp;"")</f>
        <v/>
      </c>
      <c r="AS80" s="7" t="str">
        <f>IF($A80="","",申込責任者!$N$48&amp;"")</f>
        <v/>
      </c>
      <c r="AT80" s="7" t="str">
        <f>IF($A80="","",申込責任者!$N$49&amp;"")</f>
        <v/>
      </c>
      <c r="AU80" s="7" t="str">
        <f>IF($A80="","",申込責任者!$N$50&amp;"")</f>
        <v/>
      </c>
      <c r="AV80" s="7" t="str">
        <f>IF($A80="","",申込責任者!$N$51&amp;"")</f>
        <v/>
      </c>
      <c r="AW80" s="6" t="str">
        <f>IF($A80="","",申込責任者!$N$27&amp;"")</f>
        <v/>
      </c>
      <c r="AX80" s="7" t="str">
        <f>IF($A80="","",申込責任者!$N$20&amp;"")</f>
        <v/>
      </c>
      <c r="AY80" s="6" t="str">
        <f>IF($A80="","",更新者名簿!AT86)</f>
        <v/>
      </c>
      <c r="AZ80" s="6" t="str">
        <f>IF($A80="","",申込責任者!$N$33&amp;"")</f>
        <v/>
      </c>
      <c r="BA80" s="6" t="str">
        <f t="shared" si="17"/>
        <v/>
      </c>
      <c r="BB80" s="6" t="str">
        <f t="shared" si="18"/>
        <v/>
      </c>
      <c r="BC80" s="6" t="str">
        <f>""</f>
        <v/>
      </c>
      <c r="BD80" s="6" t="str">
        <f>""</f>
        <v/>
      </c>
      <c r="BE80" s="6" t="str">
        <f t="shared" si="19"/>
        <v/>
      </c>
      <c r="BF80" s="6" t="str">
        <f t="shared" si="20"/>
        <v/>
      </c>
      <c r="BG80" s="7" t="str">
        <f>IF($A80="","",更新者名簿!AJ86&amp;"")</f>
        <v/>
      </c>
      <c r="BH80" s="7" t="str">
        <f>IF($A80="","",更新者名簿!AK86&amp;"")</f>
        <v/>
      </c>
      <c r="BI80" s="7" t="str">
        <f>IF($A80="","",更新者名簿!AL86&amp;"")</f>
        <v/>
      </c>
      <c r="BJ80" s="6" t="str">
        <f>IF(G80="","",申込責任者!$N$11)</f>
        <v/>
      </c>
      <c r="BK80" s="6" t="str">
        <f>IF(G80="","",申込責任者!$N$18)</f>
        <v/>
      </c>
    </row>
    <row r="81" spans="1:63">
      <c r="A81" s="6" t="str">
        <f>IF(更新者名簿!C87="","",更新者名簿!A87)</f>
        <v/>
      </c>
      <c r="B81" s="7" t="str">
        <f>IF($A81="","",更新者名簿!S87)</f>
        <v/>
      </c>
      <c r="C81" s="7" t="str">
        <f t="shared" si="15"/>
        <v/>
      </c>
      <c r="D81" s="7" t="str">
        <f>IF($A81="","",更新者名簿!Z87&amp;"")</f>
        <v/>
      </c>
      <c r="E81" s="7" t="str">
        <f>IF($A81="","",更新者名簿!Y87&amp;"")</f>
        <v/>
      </c>
      <c r="F81" s="7" t="str">
        <f>IF($A81="","",TEXT(SUBSTITUTE(更新者名簿!J87,".","/"),"yyyy/mm/dd"))</f>
        <v/>
      </c>
      <c r="G81" s="7" t="str">
        <f>IF($A81="","",TRIM(更新者名簿!C87)&amp;"")</f>
        <v/>
      </c>
      <c r="H81" s="7" t="str">
        <f>IF($A81="","",TRIM(更新者名簿!D87)&amp;"")</f>
        <v/>
      </c>
      <c r="I81" s="7" t="str">
        <f>IF($A81="","",DBCS(TRIM(PHONETIC(更新者名簿!E87)))&amp;"")</f>
        <v/>
      </c>
      <c r="J81" s="7" t="str">
        <f>IF($A81="","",DBCS(TRIM(PHONETIC(更新者名簿!F87)))&amp;"")</f>
        <v/>
      </c>
      <c r="K81" s="7" t="str">
        <f>IF($A81="","",PROPER(更新者名簿!G87)&amp;"")</f>
        <v/>
      </c>
      <c r="L81" s="7" t="str">
        <f>IF($G81="","",PROPER(更新者名簿!H87)&amp;"")</f>
        <v/>
      </c>
      <c r="M81" s="7" t="str">
        <f>""</f>
        <v/>
      </c>
      <c r="N81" s="7" t="str">
        <f>""</f>
        <v/>
      </c>
      <c r="O81" s="7" t="str">
        <f>""</f>
        <v/>
      </c>
      <c r="P81" s="7" t="str">
        <f>""</f>
        <v/>
      </c>
      <c r="Q81" s="7" t="str">
        <f>""</f>
        <v/>
      </c>
      <c r="R81" s="7" t="str">
        <f>""</f>
        <v/>
      </c>
      <c r="S81" s="7" t="str">
        <f>""</f>
        <v/>
      </c>
      <c r="T81" s="7" t="str">
        <f>""</f>
        <v/>
      </c>
      <c r="U81" s="7" t="str">
        <f t="shared" si="14"/>
        <v/>
      </c>
      <c r="V81" s="7" t="str">
        <f t="shared" si="14"/>
        <v/>
      </c>
      <c r="W81" s="7" t="str">
        <f>""</f>
        <v/>
      </c>
      <c r="X81" s="7" t="str">
        <f t="shared" si="16"/>
        <v/>
      </c>
      <c r="Y81" s="7" t="str">
        <f>""</f>
        <v/>
      </c>
      <c r="Z81" s="7" t="str">
        <f>""</f>
        <v/>
      </c>
      <c r="AA81" s="7" t="str">
        <f>""</f>
        <v/>
      </c>
      <c r="AB81" s="7" t="str">
        <f>""</f>
        <v/>
      </c>
      <c r="AC81" s="7" t="str">
        <f>IF($A81="","",更新者名簿!I87&amp;"")</f>
        <v/>
      </c>
      <c r="AD81" s="7" t="str">
        <f>IF($A81="","",更新者名簿!AH87&amp;"")</f>
        <v/>
      </c>
      <c r="AE81" s="7" t="str">
        <f>IF($A81="","",更新者名簿!B87&amp;"")</f>
        <v/>
      </c>
      <c r="AF81" s="8" t="str">
        <f>IF($A81="","",更新者名簿!X87)</f>
        <v/>
      </c>
      <c r="AG81" s="7" t="str">
        <f>IF($A81="","",更新者名簿!T87)</f>
        <v/>
      </c>
      <c r="AH81" s="7" t="str">
        <f>IF($A81="","",更新者名簿!U87&amp;"")</f>
        <v/>
      </c>
      <c r="AI81" s="7" t="str">
        <f>IF($A81="","",更新者名簿!AR87&amp;"")</f>
        <v/>
      </c>
      <c r="AJ81" s="7" t="str">
        <f>IF($A81="","",申込責任者!$N$39&amp;"")</f>
        <v/>
      </c>
      <c r="AK81" s="7" t="str">
        <f>IF($A81="","",申込責任者!$N$40&amp;"")</f>
        <v/>
      </c>
      <c r="AL81" s="7" t="str">
        <f>IF($A81="","",申込責任者!$N$42&amp;"")</f>
        <v/>
      </c>
      <c r="AM81" s="7" t="str">
        <f>IF($A81="","",申込責任者!$N$41)</f>
        <v/>
      </c>
      <c r="AN81" s="7" t="str">
        <f>IF($A81="","",申込責任者!$N$43&amp;"")</f>
        <v/>
      </c>
      <c r="AO81" s="7" t="str">
        <f>IF($A81="","",申込責任者!$N$44&amp;"")</f>
        <v/>
      </c>
      <c r="AP81" s="7" t="str">
        <f>IF($A81="","",申込責任者!$N$45&amp;"")</f>
        <v/>
      </c>
      <c r="AQ81" s="7" t="str">
        <f>IF($A81="","",申込責任者!$N$46&amp;"")</f>
        <v/>
      </c>
      <c r="AR81" s="7" t="str">
        <f>IF($A81="","",申込責任者!$N$47&amp;"")</f>
        <v/>
      </c>
      <c r="AS81" s="7" t="str">
        <f>IF($A81="","",申込責任者!$N$48&amp;"")</f>
        <v/>
      </c>
      <c r="AT81" s="7" t="str">
        <f>IF($A81="","",申込責任者!$N$49&amp;"")</f>
        <v/>
      </c>
      <c r="AU81" s="7" t="str">
        <f>IF($A81="","",申込責任者!$N$50&amp;"")</f>
        <v/>
      </c>
      <c r="AV81" s="7" t="str">
        <f>IF($A81="","",申込責任者!$N$51&amp;"")</f>
        <v/>
      </c>
      <c r="AW81" s="6" t="str">
        <f>IF($A81="","",申込責任者!$N$27&amp;"")</f>
        <v/>
      </c>
      <c r="AX81" s="7" t="str">
        <f>IF($A81="","",申込責任者!$N$20&amp;"")</f>
        <v/>
      </c>
      <c r="AY81" s="6" t="str">
        <f>IF($A81="","",更新者名簿!AT87)</f>
        <v/>
      </c>
      <c r="AZ81" s="6" t="str">
        <f>IF($A81="","",申込責任者!$N$33&amp;"")</f>
        <v/>
      </c>
      <c r="BA81" s="6" t="str">
        <f t="shared" si="17"/>
        <v/>
      </c>
      <c r="BB81" s="6" t="str">
        <f t="shared" si="18"/>
        <v/>
      </c>
      <c r="BC81" s="6" t="str">
        <f>""</f>
        <v/>
      </c>
      <c r="BD81" s="6" t="str">
        <f>""</f>
        <v/>
      </c>
      <c r="BE81" s="6" t="str">
        <f t="shared" si="19"/>
        <v/>
      </c>
      <c r="BF81" s="6" t="str">
        <f t="shared" si="20"/>
        <v/>
      </c>
      <c r="BG81" s="7" t="str">
        <f>IF($A81="","",更新者名簿!AJ87&amp;"")</f>
        <v/>
      </c>
      <c r="BH81" s="7" t="str">
        <f>IF($A81="","",更新者名簿!AK87&amp;"")</f>
        <v/>
      </c>
      <c r="BI81" s="7" t="str">
        <f>IF($A81="","",更新者名簿!AL87&amp;"")</f>
        <v/>
      </c>
      <c r="BJ81" s="6" t="str">
        <f>IF(G81="","",申込責任者!$N$11)</f>
        <v/>
      </c>
      <c r="BK81" s="6" t="str">
        <f>IF(G81="","",申込責任者!$N$18)</f>
        <v/>
      </c>
    </row>
    <row r="82" spans="1:63">
      <c r="A82" s="6" t="str">
        <f>IF(更新者名簿!C88="","",更新者名簿!A88)</f>
        <v/>
      </c>
      <c r="B82" s="7" t="str">
        <f>IF($A82="","",更新者名簿!S88)</f>
        <v/>
      </c>
      <c r="C82" s="7" t="str">
        <f t="shared" si="15"/>
        <v/>
      </c>
      <c r="D82" s="7" t="str">
        <f>IF($A82="","",更新者名簿!Z88&amp;"")</f>
        <v/>
      </c>
      <c r="E82" s="7" t="str">
        <f>IF($A82="","",更新者名簿!Y88&amp;"")</f>
        <v/>
      </c>
      <c r="F82" s="7" t="str">
        <f>IF($A82="","",TEXT(SUBSTITUTE(更新者名簿!J88,".","/"),"yyyy/mm/dd"))</f>
        <v/>
      </c>
      <c r="G82" s="7" t="str">
        <f>IF($A82="","",TRIM(更新者名簿!C88)&amp;"")</f>
        <v/>
      </c>
      <c r="H82" s="7" t="str">
        <f>IF($A82="","",TRIM(更新者名簿!D88)&amp;"")</f>
        <v/>
      </c>
      <c r="I82" s="7" t="str">
        <f>IF($A82="","",DBCS(TRIM(PHONETIC(更新者名簿!E88)))&amp;"")</f>
        <v/>
      </c>
      <c r="J82" s="7" t="str">
        <f>IF($A82="","",DBCS(TRIM(PHONETIC(更新者名簿!F88)))&amp;"")</f>
        <v/>
      </c>
      <c r="K82" s="7" t="str">
        <f>IF($A82="","",PROPER(更新者名簿!G88)&amp;"")</f>
        <v/>
      </c>
      <c r="L82" s="7" t="str">
        <f>IF($G82="","",PROPER(更新者名簿!H88)&amp;"")</f>
        <v/>
      </c>
      <c r="M82" s="7" t="str">
        <f>""</f>
        <v/>
      </c>
      <c r="N82" s="7" t="str">
        <f>""</f>
        <v/>
      </c>
      <c r="O82" s="7" t="str">
        <f>""</f>
        <v/>
      </c>
      <c r="P82" s="7" t="str">
        <f>""</f>
        <v/>
      </c>
      <c r="Q82" s="7" t="str">
        <f>""</f>
        <v/>
      </c>
      <c r="R82" s="7" t="str">
        <f>""</f>
        <v/>
      </c>
      <c r="S82" s="7" t="str">
        <f>""</f>
        <v/>
      </c>
      <c r="T82" s="7" t="str">
        <f>""</f>
        <v/>
      </c>
      <c r="U82" s="7" t="str">
        <f t="shared" ref="U82:V101" si="21">IF($A82="","","1")</f>
        <v/>
      </c>
      <c r="V82" s="7" t="str">
        <f t="shared" si="21"/>
        <v/>
      </c>
      <c r="W82" s="7" t="str">
        <f>""</f>
        <v/>
      </c>
      <c r="X82" s="7" t="str">
        <f t="shared" si="16"/>
        <v/>
      </c>
      <c r="Y82" s="7" t="str">
        <f>""</f>
        <v/>
      </c>
      <c r="Z82" s="7" t="str">
        <f>""</f>
        <v/>
      </c>
      <c r="AA82" s="7" t="str">
        <f>""</f>
        <v/>
      </c>
      <c r="AB82" s="7" t="str">
        <f>""</f>
        <v/>
      </c>
      <c r="AC82" s="7" t="str">
        <f>IF($A82="","",更新者名簿!I88&amp;"")</f>
        <v/>
      </c>
      <c r="AD82" s="7" t="str">
        <f>IF($A82="","",更新者名簿!AH88&amp;"")</f>
        <v/>
      </c>
      <c r="AE82" s="7" t="str">
        <f>IF($A82="","",更新者名簿!B88&amp;"")</f>
        <v/>
      </c>
      <c r="AF82" s="8" t="str">
        <f>IF($A82="","",更新者名簿!X88)</f>
        <v/>
      </c>
      <c r="AG82" s="7" t="str">
        <f>IF($A82="","",更新者名簿!T88)</f>
        <v/>
      </c>
      <c r="AH82" s="7" t="str">
        <f>IF($A82="","",更新者名簿!U88&amp;"")</f>
        <v/>
      </c>
      <c r="AI82" s="7" t="str">
        <f>IF($A82="","",更新者名簿!AR88&amp;"")</f>
        <v/>
      </c>
      <c r="AJ82" s="7" t="str">
        <f>IF($A82="","",申込責任者!$N$39&amp;"")</f>
        <v/>
      </c>
      <c r="AK82" s="7" t="str">
        <f>IF($A82="","",申込責任者!$N$40&amp;"")</f>
        <v/>
      </c>
      <c r="AL82" s="7" t="str">
        <f>IF($A82="","",申込責任者!$N$42&amp;"")</f>
        <v/>
      </c>
      <c r="AM82" s="7" t="str">
        <f>IF($A82="","",申込責任者!$N$41)</f>
        <v/>
      </c>
      <c r="AN82" s="7" t="str">
        <f>IF($A82="","",申込責任者!$N$43&amp;"")</f>
        <v/>
      </c>
      <c r="AO82" s="7" t="str">
        <f>IF($A82="","",申込責任者!$N$44&amp;"")</f>
        <v/>
      </c>
      <c r="AP82" s="7" t="str">
        <f>IF($A82="","",申込責任者!$N$45&amp;"")</f>
        <v/>
      </c>
      <c r="AQ82" s="7" t="str">
        <f>IF($A82="","",申込責任者!$N$46&amp;"")</f>
        <v/>
      </c>
      <c r="AR82" s="7" t="str">
        <f>IF($A82="","",申込責任者!$N$47&amp;"")</f>
        <v/>
      </c>
      <c r="AS82" s="7" t="str">
        <f>IF($A82="","",申込責任者!$N$48&amp;"")</f>
        <v/>
      </c>
      <c r="AT82" s="7" t="str">
        <f>IF($A82="","",申込責任者!$N$49&amp;"")</f>
        <v/>
      </c>
      <c r="AU82" s="7" t="str">
        <f>IF($A82="","",申込責任者!$N$50&amp;"")</f>
        <v/>
      </c>
      <c r="AV82" s="7" t="str">
        <f>IF($A82="","",申込責任者!$N$51&amp;"")</f>
        <v/>
      </c>
      <c r="AW82" s="6" t="str">
        <f>IF($A82="","",申込責任者!$N$27&amp;"")</f>
        <v/>
      </c>
      <c r="AX82" s="7" t="str">
        <f>IF($A82="","",申込責任者!$N$20&amp;"")</f>
        <v/>
      </c>
      <c r="AY82" s="6" t="str">
        <f>IF($A82="","",更新者名簿!AT88)</f>
        <v/>
      </c>
      <c r="AZ82" s="6" t="str">
        <f>IF($A82="","",申込責任者!$N$33&amp;"")</f>
        <v/>
      </c>
      <c r="BA82" s="6" t="str">
        <f t="shared" si="17"/>
        <v/>
      </c>
      <c r="BB82" s="6" t="str">
        <f t="shared" si="18"/>
        <v/>
      </c>
      <c r="BC82" s="6" t="str">
        <f>""</f>
        <v/>
      </c>
      <c r="BD82" s="6" t="str">
        <f>""</f>
        <v/>
      </c>
      <c r="BE82" s="6" t="str">
        <f t="shared" si="19"/>
        <v/>
      </c>
      <c r="BF82" s="6" t="str">
        <f t="shared" si="20"/>
        <v/>
      </c>
      <c r="BG82" s="7" t="str">
        <f>IF($A82="","",更新者名簿!AJ88&amp;"")</f>
        <v/>
      </c>
      <c r="BH82" s="7" t="str">
        <f>IF($A82="","",更新者名簿!AK88&amp;"")</f>
        <v/>
      </c>
      <c r="BI82" s="7" t="str">
        <f>IF($A82="","",更新者名簿!AL88&amp;"")</f>
        <v/>
      </c>
      <c r="BJ82" s="6" t="str">
        <f>IF(G82="","",申込責任者!$N$11)</f>
        <v/>
      </c>
      <c r="BK82" s="6" t="str">
        <f>IF(G82="","",申込責任者!$N$18)</f>
        <v/>
      </c>
    </row>
    <row r="83" spans="1:63">
      <c r="A83" s="6" t="str">
        <f>IF(更新者名簿!C89="","",更新者名簿!A89)</f>
        <v/>
      </c>
      <c r="B83" s="7" t="str">
        <f>IF($A83="","",更新者名簿!S89)</f>
        <v/>
      </c>
      <c r="C83" s="7" t="str">
        <f t="shared" si="15"/>
        <v/>
      </c>
      <c r="D83" s="7" t="str">
        <f>IF($A83="","",更新者名簿!Z89&amp;"")</f>
        <v/>
      </c>
      <c r="E83" s="7" t="str">
        <f>IF($A83="","",更新者名簿!Y89&amp;"")</f>
        <v/>
      </c>
      <c r="F83" s="7" t="str">
        <f>IF($A83="","",TEXT(SUBSTITUTE(更新者名簿!J89,".","/"),"yyyy/mm/dd"))</f>
        <v/>
      </c>
      <c r="G83" s="7" t="str">
        <f>IF($A83="","",TRIM(更新者名簿!C89)&amp;"")</f>
        <v/>
      </c>
      <c r="H83" s="7" t="str">
        <f>IF($A83="","",TRIM(更新者名簿!D89)&amp;"")</f>
        <v/>
      </c>
      <c r="I83" s="7" t="str">
        <f>IF($A83="","",DBCS(TRIM(PHONETIC(更新者名簿!E89)))&amp;"")</f>
        <v/>
      </c>
      <c r="J83" s="7" t="str">
        <f>IF($A83="","",DBCS(TRIM(PHONETIC(更新者名簿!F89)))&amp;"")</f>
        <v/>
      </c>
      <c r="K83" s="7" t="str">
        <f>IF($A83="","",PROPER(更新者名簿!G89)&amp;"")</f>
        <v/>
      </c>
      <c r="L83" s="7" t="str">
        <f>IF($G83="","",PROPER(更新者名簿!H89)&amp;"")</f>
        <v/>
      </c>
      <c r="M83" s="7" t="str">
        <f>""</f>
        <v/>
      </c>
      <c r="N83" s="7" t="str">
        <f>""</f>
        <v/>
      </c>
      <c r="O83" s="7" t="str">
        <f>""</f>
        <v/>
      </c>
      <c r="P83" s="7" t="str">
        <f>""</f>
        <v/>
      </c>
      <c r="Q83" s="7" t="str">
        <f>""</f>
        <v/>
      </c>
      <c r="R83" s="7" t="str">
        <f>""</f>
        <v/>
      </c>
      <c r="S83" s="7" t="str">
        <f>""</f>
        <v/>
      </c>
      <c r="T83" s="7" t="str">
        <f>""</f>
        <v/>
      </c>
      <c r="U83" s="7" t="str">
        <f t="shared" si="21"/>
        <v/>
      </c>
      <c r="V83" s="7" t="str">
        <f t="shared" si="21"/>
        <v/>
      </c>
      <c r="W83" s="7" t="str">
        <f>""</f>
        <v/>
      </c>
      <c r="X83" s="7" t="str">
        <f t="shared" si="16"/>
        <v/>
      </c>
      <c r="Y83" s="7" t="str">
        <f>""</f>
        <v/>
      </c>
      <c r="Z83" s="7" t="str">
        <f>""</f>
        <v/>
      </c>
      <c r="AA83" s="7" t="str">
        <f>""</f>
        <v/>
      </c>
      <c r="AB83" s="7" t="str">
        <f>""</f>
        <v/>
      </c>
      <c r="AC83" s="7" t="str">
        <f>IF($A83="","",更新者名簿!I89&amp;"")</f>
        <v/>
      </c>
      <c r="AD83" s="7" t="str">
        <f>IF($A83="","",更新者名簿!AH89&amp;"")</f>
        <v/>
      </c>
      <c r="AE83" s="7" t="str">
        <f>IF($A83="","",更新者名簿!B89&amp;"")</f>
        <v/>
      </c>
      <c r="AF83" s="8" t="str">
        <f>IF($A83="","",更新者名簿!X89)</f>
        <v/>
      </c>
      <c r="AG83" s="7" t="str">
        <f>IF($A83="","",更新者名簿!T89)</f>
        <v/>
      </c>
      <c r="AH83" s="7" t="str">
        <f>IF($A83="","",更新者名簿!U89&amp;"")</f>
        <v/>
      </c>
      <c r="AI83" s="7" t="str">
        <f>IF($A83="","",更新者名簿!AR89&amp;"")</f>
        <v/>
      </c>
      <c r="AJ83" s="7" t="str">
        <f>IF($A83="","",申込責任者!$N$39&amp;"")</f>
        <v/>
      </c>
      <c r="AK83" s="7" t="str">
        <f>IF($A83="","",申込責任者!$N$40&amp;"")</f>
        <v/>
      </c>
      <c r="AL83" s="7" t="str">
        <f>IF($A83="","",申込責任者!$N$42&amp;"")</f>
        <v/>
      </c>
      <c r="AM83" s="7" t="str">
        <f>IF($A83="","",申込責任者!$N$41)</f>
        <v/>
      </c>
      <c r="AN83" s="7" t="str">
        <f>IF($A83="","",申込責任者!$N$43&amp;"")</f>
        <v/>
      </c>
      <c r="AO83" s="7" t="str">
        <f>IF($A83="","",申込責任者!$N$44&amp;"")</f>
        <v/>
      </c>
      <c r="AP83" s="7" t="str">
        <f>IF($A83="","",申込責任者!$N$45&amp;"")</f>
        <v/>
      </c>
      <c r="AQ83" s="7" t="str">
        <f>IF($A83="","",申込責任者!$N$46&amp;"")</f>
        <v/>
      </c>
      <c r="AR83" s="7" t="str">
        <f>IF($A83="","",申込責任者!$N$47&amp;"")</f>
        <v/>
      </c>
      <c r="AS83" s="7" t="str">
        <f>IF($A83="","",申込責任者!$N$48&amp;"")</f>
        <v/>
      </c>
      <c r="AT83" s="7" t="str">
        <f>IF($A83="","",申込責任者!$N$49&amp;"")</f>
        <v/>
      </c>
      <c r="AU83" s="7" t="str">
        <f>IF($A83="","",申込責任者!$N$50&amp;"")</f>
        <v/>
      </c>
      <c r="AV83" s="7" t="str">
        <f>IF($A83="","",申込責任者!$N$51&amp;"")</f>
        <v/>
      </c>
      <c r="AW83" s="6" t="str">
        <f>IF($A83="","",申込責任者!$N$27&amp;"")</f>
        <v/>
      </c>
      <c r="AX83" s="7" t="str">
        <f>IF($A83="","",申込責任者!$N$20&amp;"")</f>
        <v/>
      </c>
      <c r="AY83" s="6" t="str">
        <f>IF($A83="","",更新者名簿!AT89)</f>
        <v/>
      </c>
      <c r="AZ83" s="6" t="str">
        <f>IF($A83="","",申込責任者!$N$33&amp;"")</f>
        <v/>
      </c>
      <c r="BA83" s="6" t="str">
        <f t="shared" si="17"/>
        <v/>
      </c>
      <c r="BB83" s="6" t="str">
        <f t="shared" si="18"/>
        <v/>
      </c>
      <c r="BC83" s="6" t="str">
        <f>""</f>
        <v/>
      </c>
      <c r="BD83" s="6" t="str">
        <f>""</f>
        <v/>
      </c>
      <c r="BE83" s="6" t="str">
        <f t="shared" si="19"/>
        <v/>
      </c>
      <c r="BF83" s="6" t="str">
        <f t="shared" si="20"/>
        <v/>
      </c>
      <c r="BG83" s="7" t="str">
        <f>IF($A83="","",更新者名簿!AJ89&amp;"")</f>
        <v/>
      </c>
      <c r="BH83" s="7" t="str">
        <f>IF($A83="","",更新者名簿!AK89&amp;"")</f>
        <v/>
      </c>
      <c r="BI83" s="7" t="str">
        <f>IF($A83="","",更新者名簿!AL89&amp;"")</f>
        <v/>
      </c>
      <c r="BJ83" s="6" t="str">
        <f>IF(G83="","",申込責任者!$N$11)</f>
        <v/>
      </c>
      <c r="BK83" s="6" t="str">
        <f>IF(G83="","",申込責任者!$N$18)</f>
        <v/>
      </c>
    </row>
    <row r="84" spans="1:63">
      <c r="A84" s="6" t="str">
        <f>IF(更新者名簿!C90="","",更新者名簿!A90)</f>
        <v/>
      </c>
      <c r="B84" s="7" t="str">
        <f>IF($A84="","",更新者名簿!S90)</f>
        <v/>
      </c>
      <c r="C84" s="7" t="str">
        <f t="shared" si="15"/>
        <v/>
      </c>
      <c r="D84" s="7" t="str">
        <f>IF($A84="","",更新者名簿!Z90&amp;"")</f>
        <v/>
      </c>
      <c r="E84" s="7" t="str">
        <f>IF($A84="","",更新者名簿!Y90&amp;"")</f>
        <v/>
      </c>
      <c r="F84" s="7" t="str">
        <f>IF($A84="","",TEXT(SUBSTITUTE(更新者名簿!J90,".","/"),"yyyy/mm/dd"))</f>
        <v/>
      </c>
      <c r="G84" s="7" t="str">
        <f>IF($A84="","",TRIM(更新者名簿!C90)&amp;"")</f>
        <v/>
      </c>
      <c r="H84" s="7" t="str">
        <f>IF($A84="","",TRIM(更新者名簿!D90)&amp;"")</f>
        <v/>
      </c>
      <c r="I84" s="7" t="str">
        <f>IF($A84="","",DBCS(TRIM(PHONETIC(更新者名簿!E90)))&amp;"")</f>
        <v/>
      </c>
      <c r="J84" s="7" t="str">
        <f>IF($A84="","",DBCS(TRIM(PHONETIC(更新者名簿!F90)))&amp;"")</f>
        <v/>
      </c>
      <c r="K84" s="7" t="str">
        <f>IF($A84="","",PROPER(更新者名簿!G90)&amp;"")</f>
        <v/>
      </c>
      <c r="L84" s="7" t="str">
        <f>IF($G84="","",PROPER(更新者名簿!H90)&amp;"")</f>
        <v/>
      </c>
      <c r="M84" s="7" t="str">
        <f>""</f>
        <v/>
      </c>
      <c r="N84" s="7" t="str">
        <f>""</f>
        <v/>
      </c>
      <c r="O84" s="7" t="str">
        <f>""</f>
        <v/>
      </c>
      <c r="P84" s="7" t="str">
        <f>""</f>
        <v/>
      </c>
      <c r="Q84" s="7" t="str">
        <f>""</f>
        <v/>
      </c>
      <c r="R84" s="7" t="str">
        <f>""</f>
        <v/>
      </c>
      <c r="S84" s="7" t="str">
        <f>""</f>
        <v/>
      </c>
      <c r="T84" s="7" t="str">
        <f>""</f>
        <v/>
      </c>
      <c r="U84" s="7" t="str">
        <f t="shared" si="21"/>
        <v/>
      </c>
      <c r="V84" s="7" t="str">
        <f t="shared" si="21"/>
        <v/>
      </c>
      <c r="W84" s="7" t="str">
        <f>""</f>
        <v/>
      </c>
      <c r="X84" s="7" t="str">
        <f t="shared" si="16"/>
        <v/>
      </c>
      <c r="Y84" s="7" t="str">
        <f>""</f>
        <v/>
      </c>
      <c r="Z84" s="7" t="str">
        <f>""</f>
        <v/>
      </c>
      <c r="AA84" s="7" t="str">
        <f>""</f>
        <v/>
      </c>
      <c r="AB84" s="7" t="str">
        <f>""</f>
        <v/>
      </c>
      <c r="AC84" s="7" t="str">
        <f>IF($A84="","",更新者名簿!I90&amp;"")</f>
        <v/>
      </c>
      <c r="AD84" s="7" t="str">
        <f>IF($A84="","",更新者名簿!AH90&amp;"")</f>
        <v/>
      </c>
      <c r="AE84" s="7" t="str">
        <f>IF($A84="","",更新者名簿!B90&amp;"")</f>
        <v/>
      </c>
      <c r="AF84" s="8" t="str">
        <f>IF($A84="","",更新者名簿!X90)</f>
        <v/>
      </c>
      <c r="AG84" s="7" t="str">
        <f>IF($A84="","",更新者名簿!T90)</f>
        <v/>
      </c>
      <c r="AH84" s="7" t="str">
        <f>IF($A84="","",更新者名簿!U90&amp;"")</f>
        <v/>
      </c>
      <c r="AI84" s="7" t="str">
        <f>IF($A84="","",更新者名簿!AR90&amp;"")</f>
        <v/>
      </c>
      <c r="AJ84" s="7" t="str">
        <f>IF($A84="","",申込責任者!$N$39&amp;"")</f>
        <v/>
      </c>
      <c r="AK84" s="7" t="str">
        <f>IF($A84="","",申込責任者!$N$40&amp;"")</f>
        <v/>
      </c>
      <c r="AL84" s="7" t="str">
        <f>IF($A84="","",申込責任者!$N$42&amp;"")</f>
        <v/>
      </c>
      <c r="AM84" s="7" t="str">
        <f>IF($A84="","",申込責任者!$N$41)</f>
        <v/>
      </c>
      <c r="AN84" s="7" t="str">
        <f>IF($A84="","",申込責任者!$N$43&amp;"")</f>
        <v/>
      </c>
      <c r="AO84" s="7" t="str">
        <f>IF($A84="","",申込責任者!$N$44&amp;"")</f>
        <v/>
      </c>
      <c r="AP84" s="7" t="str">
        <f>IF($A84="","",申込責任者!$N$45&amp;"")</f>
        <v/>
      </c>
      <c r="AQ84" s="7" t="str">
        <f>IF($A84="","",申込責任者!$N$46&amp;"")</f>
        <v/>
      </c>
      <c r="AR84" s="7" t="str">
        <f>IF($A84="","",申込責任者!$N$47&amp;"")</f>
        <v/>
      </c>
      <c r="AS84" s="7" t="str">
        <f>IF($A84="","",申込責任者!$N$48&amp;"")</f>
        <v/>
      </c>
      <c r="AT84" s="7" t="str">
        <f>IF($A84="","",申込責任者!$N$49&amp;"")</f>
        <v/>
      </c>
      <c r="AU84" s="7" t="str">
        <f>IF($A84="","",申込責任者!$N$50&amp;"")</f>
        <v/>
      </c>
      <c r="AV84" s="7" t="str">
        <f>IF($A84="","",申込責任者!$N$51&amp;"")</f>
        <v/>
      </c>
      <c r="AW84" s="6" t="str">
        <f>IF($A84="","",申込責任者!$N$27&amp;"")</f>
        <v/>
      </c>
      <c r="AX84" s="7" t="str">
        <f>IF($A84="","",申込責任者!$N$20&amp;"")</f>
        <v/>
      </c>
      <c r="AY84" s="6" t="str">
        <f>IF($A84="","",更新者名簿!AT90)</f>
        <v/>
      </c>
      <c r="AZ84" s="6" t="str">
        <f>IF($A84="","",申込責任者!$N$33&amp;"")</f>
        <v/>
      </c>
      <c r="BA84" s="6" t="str">
        <f t="shared" si="17"/>
        <v/>
      </c>
      <c r="BB84" s="6" t="str">
        <f t="shared" si="18"/>
        <v/>
      </c>
      <c r="BC84" s="6" t="str">
        <f>""</f>
        <v/>
      </c>
      <c r="BD84" s="6" t="str">
        <f>""</f>
        <v/>
      </c>
      <c r="BE84" s="6" t="str">
        <f t="shared" si="19"/>
        <v/>
      </c>
      <c r="BF84" s="6" t="str">
        <f t="shared" si="20"/>
        <v/>
      </c>
      <c r="BG84" s="7" t="str">
        <f>IF($A84="","",更新者名簿!AJ90&amp;"")</f>
        <v/>
      </c>
      <c r="BH84" s="7" t="str">
        <f>IF($A84="","",更新者名簿!AK90&amp;"")</f>
        <v/>
      </c>
      <c r="BI84" s="7" t="str">
        <f>IF($A84="","",更新者名簿!AL90&amp;"")</f>
        <v/>
      </c>
      <c r="BJ84" s="6" t="str">
        <f>IF(G84="","",申込責任者!$N$11)</f>
        <v/>
      </c>
      <c r="BK84" s="6" t="str">
        <f>IF(G84="","",申込責任者!$N$18)</f>
        <v/>
      </c>
    </row>
    <row r="85" spans="1:63">
      <c r="A85" s="6" t="str">
        <f>IF(更新者名簿!C91="","",更新者名簿!A91)</f>
        <v/>
      </c>
      <c r="B85" s="7" t="str">
        <f>IF($A85="","",更新者名簿!S91)</f>
        <v/>
      </c>
      <c r="C85" s="7" t="str">
        <f t="shared" si="15"/>
        <v/>
      </c>
      <c r="D85" s="7" t="str">
        <f>IF($A85="","",更新者名簿!Z91&amp;"")</f>
        <v/>
      </c>
      <c r="E85" s="7" t="str">
        <f>IF($A85="","",更新者名簿!Y91&amp;"")</f>
        <v/>
      </c>
      <c r="F85" s="7" t="str">
        <f>IF($A85="","",TEXT(SUBSTITUTE(更新者名簿!J91,".","/"),"yyyy/mm/dd"))</f>
        <v/>
      </c>
      <c r="G85" s="7" t="str">
        <f>IF($A85="","",TRIM(更新者名簿!C91)&amp;"")</f>
        <v/>
      </c>
      <c r="H85" s="7" t="str">
        <f>IF($A85="","",TRIM(更新者名簿!D91)&amp;"")</f>
        <v/>
      </c>
      <c r="I85" s="7" t="str">
        <f>IF($A85="","",DBCS(TRIM(PHONETIC(更新者名簿!E91)))&amp;"")</f>
        <v/>
      </c>
      <c r="J85" s="7" t="str">
        <f>IF($A85="","",DBCS(TRIM(PHONETIC(更新者名簿!F91)))&amp;"")</f>
        <v/>
      </c>
      <c r="K85" s="7" t="str">
        <f>IF($A85="","",PROPER(更新者名簿!G91)&amp;"")</f>
        <v/>
      </c>
      <c r="L85" s="7" t="str">
        <f>IF($G85="","",PROPER(更新者名簿!H91)&amp;"")</f>
        <v/>
      </c>
      <c r="M85" s="7" t="str">
        <f>""</f>
        <v/>
      </c>
      <c r="N85" s="7" t="str">
        <f>""</f>
        <v/>
      </c>
      <c r="O85" s="7" t="str">
        <f>""</f>
        <v/>
      </c>
      <c r="P85" s="7" t="str">
        <f>""</f>
        <v/>
      </c>
      <c r="Q85" s="7" t="str">
        <f>""</f>
        <v/>
      </c>
      <c r="R85" s="7" t="str">
        <f>""</f>
        <v/>
      </c>
      <c r="S85" s="7" t="str">
        <f>""</f>
        <v/>
      </c>
      <c r="T85" s="7" t="str">
        <f>""</f>
        <v/>
      </c>
      <c r="U85" s="7" t="str">
        <f t="shared" si="21"/>
        <v/>
      </c>
      <c r="V85" s="7" t="str">
        <f t="shared" si="21"/>
        <v/>
      </c>
      <c r="W85" s="7" t="str">
        <f>""</f>
        <v/>
      </c>
      <c r="X85" s="7" t="str">
        <f t="shared" si="16"/>
        <v/>
      </c>
      <c r="Y85" s="7" t="str">
        <f>""</f>
        <v/>
      </c>
      <c r="Z85" s="7" t="str">
        <f>""</f>
        <v/>
      </c>
      <c r="AA85" s="7" t="str">
        <f>""</f>
        <v/>
      </c>
      <c r="AB85" s="7" t="str">
        <f>""</f>
        <v/>
      </c>
      <c r="AC85" s="7" t="str">
        <f>IF($A85="","",更新者名簿!I91&amp;"")</f>
        <v/>
      </c>
      <c r="AD85" s="7" t="str">
        <f>IF($A85="","",更新者名簿!AH91&amp;"")</f>
        <v/>
      </c>
      <c r="AE85" s="7" t="str">
        <f>IF($A85="","",更新者名簿!B91&amp;"")</f>
        <v/>
      </c>
      <c r="AF85" s="8" t="str">
        <f>IF($A85="","",更新者名簿!X91)</f>
        <v/>
      </c>
      <c r="AG85" s="7" t="str">
        <f>IF($A85="","",更新者名簿!T91)</f>
        <v/>
      </c>
      <c r="AH85" s="7" t="str">
        <f>IF($A85="","",更新者名簿!U91&amp;"")</f>
        <v/>
      </c>
      <c r="AI85" s="7" t="str">
        <f>IF($A85="","",更新者名簿!AR91&amp;"")</f>
        <v/>
      </c>
      <c r="AJ85" s="7" t="str">
        <f>IF($A85="","",申込責任者!$N$39&amp;"")</f>
        <v/>
      </c>
      <c r="AK85" s="7" t="str">
        <f>IF($A85="","",申込責任者!$N$40&amp;"")</f>
        <v/>
      </c>
      <c r="AL85" s="7" t="str">
        <f>IF($A85="","",申込責任者!$N$42&amp;"")</f>
        <v/>
      </c>
      <c r="AM85" s="7" t="str">
        <f>IF($A85="","",申込責任者!$N$41)</f>
        <v/>
      </c>
      <c r="AN85" s="7" t="str">
        <f>IF($A85="","",申込責任者!$N$43&amp;"")</f>
        <v/>
      </c>
      <c r="AO85" s="7" t="str">
        <f>IF($A85="","",申込責任者!$N$44&amp;"")</f>
        <v/>
      </c>
      <c r="AP85" s="7" t="str">
        <f>IF($A85="","",申込責任者!$N$45&amp;"")</f>
        <v/>
      </c>
      <c r="AQ85" s="7" t="str">
        <f>IF($A85="","",申込責任者!$N$46&amp;"")</f>
        <v/>
      </c>
      <c r="AR85" s="7" t="str">
        <f>IF($A85="","",申込責任者!$N$47&amp;"")</f>
        <v/>
      </c>
      <c r="AS85" s="7" t="str">
        <f>IF($A85="","",申込責任者!$N$48&amp;"")</f>
        <v/>
      </c>
      <c r="AT85" s="7" t="str">
        <f>IF($A85="","",申込責任者!$N$49&amp;"")</f>
        <v/>
      </c>
      <c r="AU85" s="7" t="str">
        <f>IF($A85="","",申込責任者!$N$50&amp;"")</f>
        <v/>
      </c>
      <c r="AV85" s="7" t="str">
        <f>IF($A85="","",申込責任者!$N$51&amp;"")</f>
        <v/>
      </c>
      <c r="AW85" s="6" t="str">
        <f>IF($A85="","",申込責任者!$N$27&amp;"")</f>
        <v/>
      </c>
      <c r="AX85" s="7" t="str">
        <f>IF($A85="","",申込責任者!$N$20&amp;"")</f>
        <v/>
      </c>
      <c r="AY85" s="6" t="str">
        <f>IF($A85="","",更新者名簿!AT91)</f>
        <v/>
      </c>
      <c r="AZ85" s="6" t="str">
        <f>IF($A85="","",申込責任者!$N$33&amp;"")</f>
        <v/>
      </c>
      <c r="BA85" s="6" t="str">
        <f t="shared" si="17"/>
        <v/>
      </c>
      <c r="BB85" s="6" t="str">
        <f t="shared" si="18"/>
        <v/>
      </c>
      <c r="BC85" s="6" t="str">
        <f>""</f>
        <v/>
      </c>
      <c r="BD85" s="6" t="str">
        <f>""</f>
        <v/>
      </c>
      <c r="BE85" s="6" t="str">
        <f t="shared" si="19"/>
        <v/>
      </c>
      <c r="BF85" s="6" t="str">
        <f t="shared" si="20"/>
        <v/>
      </c>
      <c r="BG85" s="7" t="str">
        <f>IF($A85="","",更新者名簿!AJ91&amp;"")</f>
        <v/>
      </c>
      <c r="BH85" s="7" t="str">
        <f>IF($A85="","",更新者名簿!AK91&amp;"")</f>
        <v/>
      </c>
      <c r="BI85" s="7" t="str">
        <f>IF($A85="","",更新者名簿!AL91&amp;"")</f>
        <v/>
      </c>
      <c r="BJ85" s="6" t="str">
        <f>IF(G85="","",申込責任者!$N$11)</f>
        <v/>
      </c>
      <c r="BK85" s="6" t="str">
        <f>IF(G85="","",申込責任者!$N$18)</f>
        <v/>
      </c>
    </row>
    <row r="86" spans="1:63">
      <c r="A86" s="6" t="str">
        <f>IF(更新者名簿!C92="","",更新者名簿!A92)</f>
        <v/>
      </c>
      <c r="B86" s="7" t="str">
        <f>IF($A86="","",更新者名簿!S92)</f>
        <v/>
      </c>
      <c r="C86" s="7" t="str">
        <f t="shared" si="15"/>
        <v/>
      </c>
      <c r="D86" s="7" t="str">
        <f>IF($A86="","",更新者名簿!Z92&amp;"")</f>
        <v/>
      </c>
      <c r="E86" s="7" t="str">
        <f>IF($A86="","",更新者名簿!Y92&amp;"")</f>
        <v/>
      </c>
      <c r="F86" s="7" t="str">
        <f>IF($A86="","",TEXT(SUBSTITUTE(更新者名簿!J92,".","/"),"yyyy/mm/dd"))</f>
        <v/>
      </c>
      <c r="G86" s="7" t="str">
        <f>IF($A86="","",TRIM(更新者名簿!C92)&amp;"")</f>
        <v/>
      </c>
      <c r="H86" s="7" t="str">
        <f>IF($A86="","",TRIM(更新者名簿!D92)&amp;"")</f>
        <v/>
      </c>
      <c r="I86" s="7" t="str">
        <f>IF($A86="","",DBCS(TRIM(PHONETIC(更新者名簿!E92)))&amp;"")</f>
        <v/>
      </c>
      <c r="J86" s="7" t="str">
        <f>IF($A86="","",DBCS(TRIM(PHONETIC(更新者名簿!F92)))&amp;"")</f>
        <v/>
      </c>
      <c r="K86" s="7" t="str">
        <f>IF($A86="","",PROPER(更新者名簿!G92)&amp;"")</f>
        <v/>
      </c>
      <c r="L86" s="7" t="str">
        <f>IF($G86="","",PROPER(更新者名簿!H92)&amp;"")</f>
        <v/>
      </c>
      <c r="M86" s="7" t="str">
        <f>""</f>
        <v/>
      </c>
      <c r="N86" s="7" t="str">
        <f>""</f>
        <v/>
      </c>
      <c r="O86" s="7" t="str">
        <f>""</f>
        <v/>
      </c>
      <c r="P86" s="7" t="str">
        <f>""</f>
        <v/>
      </c>
      <c r="Q86" s="7" t="str">
        <f>""</f>
        <v/>
      </c>
      <c r="R86" s="7" t="str">
        <f>""</f>
        <v/>
      </c>
      <c r="S86" s="7" t="str">
        <f>""</f>
        <v/>
      </c>
      <c r="T86" s="7" t="str">
        <f>""</f>
        <v/>
      </c>
      <c r="U86" s="7" t="str">
        <f t="shared" si="21"/>
        <v/>
      </c>
      <c r="V86" s="7" t="str">
        <f t="shared" si="21"/>
        <v/>
      </c>
      <c r="W86" s="7" t="str">
        <f>""</f>
        <v/>
      </c>
      <c r="X86" s="7" t="str">
        <f t="shared" si="16"/>
        <v/>
      </c>
      <c r="Y86" s="7" t="str">
        <f>""</f>
        <v/>
      </c>
      <c r="Z86" s="7" t="str">
        <f>""</f>
        <v/>
      </c>
      <c r="AA86" s="7" t="str">
        <f>""</f>
        <v/>
      </c>
      <c r="AB86" s="7" t="str">
        <f>""</f>
        <v/>
      </c>
      <c r="AC86" s="7" t="str">
        <f>IF($A86="","",更新者名簿!I92&amp;"")</f>
        <v/>
      </c>
      <c r="AD86" s="7" t="str">
        <f>IF($A86="","",更新者名簿!AH92&amp;"")</f>
        <v/>
      </c>
      <c r="AE86" s="7" t="str">
        <f>IF($A86="","",更新者名簿!B92&amp;"")</f>
        <v/>
      </c>
      <c r="AF86" s="8" t="str">
        <f>IF($A86="","",更新者名簿!X92)</f>
        <v/>
      </c>
      <c r="AG86" s="7" t="str">
        <f>IF($A86="","",更新者名簿!T92)</f>
        <v/>
      </c>
      <c r="AH86" s="7" t="str">
        <f>IF($A86="","",更新者名簿!U92&amp;"")</f>
        <v/>
      </c>
      <c r="AI86" s="7" t="str">
        <f>IF($A86="","",更新者名簿!AR92&amp;"")</f>
        <v/>
      </c>
      <c r="AJ86" s="7" t="str">
        <f>IF($A86="","",申込責任者!$N$39&amp;"")</f>
        <v/>
      </c>
      <c r="AK86" s="7" t="str">
        <f>IF($A86="","",申込責任者!$N$40&amp;"")</f>
        <v/>
      </c>
      <c r="AL86" s="7" t="str">
        <f>IF($A86="","",申込責任者!$N$42&amp;"")</f>
        <v/>
      </c>
      <c r="AM86" s="7" t="str">
        <f>IF($A86="","",申込責任者!$N$41)</f>
        <v/>
      </c>
      <c r="AN86" s="7" t="str">
        <f>IF($A86="","",申込責任者!$N$43&amp;"")</f>
        <v/>
      </c>
      <c r="AO86" s="7" t="str">
        <f>IF($A86="","",申込責任者!$N$44&amp;"")</f>
        <v/>
      </c>
      <c r="AP86" s="7" t="str">
        <f>IF($A86="","",申込責任者!$N$45&amp;"")</f>
        <v/>
      </c>
      <c r="AQ86" s="7" t="str">
        <f>IF($A86="","",申込責任者!$N$46&amp;"")</f>
        <v/>
      </c>
      <c r="AR86" s="7" t="str">
        <f>IF($A86="","",申込責任者!$N$47&amp;"")</f>
        <v/>
      </c>
      <c r="AS86" s="7" t="str">
        <f>IF($A86="","",申込責任者!$N$48&amp;"")</f>
        <v/>
      </c>
      <c r="AT86" s="7" t="str">
        <f>IF($A86="","",申込責任者!$N$49&amp;"")</f>
        <v/>
      </c>
      <c r="AU86" s="7" t="str">
        <f>IF($A86="","",申込責任者!$N$50&amp;"")</f>
        <v/>
      </c>
      <c r="AV86" s="7" t="str">
        <f>IF($A86="","",申込責任者!$N$51&amp;"")</f>
        <v/>
      </c>
      <c r="AW86" s="6" t="str">
        <f>IF($A86="","",申込責任者!$N$27&amp;"")</f>
        <v/>
      </c>
      <c r="AX86" s="7" t="str">
        <f>IF($A86="","",申込責任者!$N$20&amp;"")</f>
        <v/>
      </c>
      <c r="AY86" s="6" t="str">
        <f>IF($A86="","",更新者名簿!AT92)</f>
        <v/>
      </c>
      <c r="AZ86" s="6" t="str">
        <f>IF($A86="","",申込責任者!$N$33&amp;"")</f>
        <v/>
      </c>
      <c r="BA86" s="6" t="str">
        <f t="shared" si="17"/>
        <v/>
      </c>
      <c r="BB86" s="6" t="str">
        <f t="shared" si="18"/>
        <v/>
      </c>
      <c r="BC86" s="6" t="str">
        <f>""</f>
        <v/>
      </c>
      <c r="BD86" s="6" t="str">
        <f>""</f>
        <v/>
      </c>
      <c r="BE86" s="6" t="str">
        <f t="shared" si="19"/>
        <v/>
      </c>
      <c r="BF86" s="6" t="str">
        <f t="shared" si="20"/>
        <v/>
      </c>
      <c r="BG86" s="7" t="str">
        <f>IF($A86="","",更新者名簿!AJ92&amp;"")</f>
        <v/>
      </c>
      <c r="BH86" s="7" t="str">
        <f>IF($A86="","",更新者名簿!AK92&amp;"")</f>
        <v/>
      </c>
      <c r="BI86" s="7" t="str">
        <f>IF($A86="","",更新者名簿!AL92&amp;"")</f>
        <v/>
      </c>
      <c r="BJ86" s="6" t="str">
        <f>IF(G86="","",申込責任者!$N$11)</f>
        <v/>
      </c>
      <c r="BK86" s="6" t="str">
        <f>IF(G86="","",申込責任者!$N$18)</f>
        <v/>
      </c>
    </row>
    <row r="87" spans="1:63">
      <c r="A87" s="6" t="str">
        <f>IF(更新者名簿!C93="","",更新者名簿!A93)</f>
        <v/>
      </c>
      <c r="B87" s="7" t="str">
        <f>IF($A87="","",更新者名簿!S93)</f>
        <v/>
      </c>
      <c r="C87" s="7" t="str">
        <f t="shared" si="15"/>
        <v/>
      </c>
      <c r="D87" s="7" t="str">
        <f>IF($A87="","",更新者名簿!Z93&amp;"")</f>
        <v/>
      </c>
      <c r="E87" s="7" t="str">
        <f>IF($A87="","",更新者名簿!Y93&amp;"")</f>
        <v/>
      </c>
      <c r="F87" s="7" t="str">
        <f>IF($A87="","",TEXT(SUBSTITUTE(更新者名簿!J93,".","/"),"yyyy/mm/dd"))</f>
        <v/>
      </c>
      <c r="G87" s="7" t="str">
        <f>IF($A87="","",TRIM(更新者名簿!C93)&amp;"")</f>
        <v/>
      </c>
      <c r="H87" s="7" t="str">
        <f>IF($A87="","",TRIM(更新者名簿!D93)&amp;"")</f>
        <v/>
      </c>
      <c r="I87" s="7" t="str">
        <f>IF($A87="","",DBCS(TRIM(PHONETIC(更新者名簿!E93)))&amp;"")</f>
        <v/>
      </c>
      <c r="J87" s="7" t="str">
        <f>IF($A87="","",DBCS(TRIM(PHONETIC(更新者名簿!F93)))&amp;"")</f>
        <v/>
      </c>
      <c r="K87" s="7" t="str">
        <f>IF($A87="","",PROPER(更新者名簿!G93)&amp;"")</f>
        <v/>
      </c>
      <c r="L87" s="7" t="str">
        <f>IF($G87="","",PROPER(更新者名簿!H93)&amp;"")</f>
        <v/>
      </c>
      <c r="M87" s="7" t="str">
        <f>""</f>
        <v/>
      </c>
      <c r="N87" s="7" t="str">
        <f>""</f>
        <v/>
      </c>
      <c r="O87" s="7" t="str">
        <f>""</f>
        <v/>
      </c>
      <c r="P87" s="7" t="str">
        <f>""</f>
        <v/>
      </c>
      <c r="Q87" s="7" t="str">
        <f>""</f>
        <v/>
      </c>
      <c r="R87" s="7" t="str">
        <f>""</f>
        <v/>
      </c>
      <c r="S87" s="7" t="str">
        <f>""</f>
        <v/>
      </c>
      <c r="T87" s="7" t="str">
        <f>""</f>
        <v/>
      </c>
      <c r="U87" s="7" t="str">
        <f t="shared" si="21"/>
        <v/>
      </c>
      <c r="V87" s="7" t="str">
        <f t="shared" si="21"/>
        <v/>
      </c>
      <c r="W87" s="7" t="str">
        <f>""</f>
        <v/>
      </c>
      <c r="X87" s="7" t="str">
        <f t="shared" si="16"/>
        <v/>
      </c>
      <c r="Y87" s="7" t="str">
        <f>""</f>
        <v/>
      </c>
      <c r="Z87" s="7" t="str">
        <f>""</f>
        <v/>
      </c>
      <c r="AA87" s="7" t="str">
        <f>""</f>
        <v/>
      </c>
      <c r="AB87" s="7" t="str">
        <f>""</f>
        <v/>
      </c>
      <c r="AC87" s="7" t="str">
        <f>IF($A87="","",更新者名簿!I93&amp;"")</f>
        <v/>
      </c>
      <c r="AD87" s="7" t="str">
        <f>IF($A87="","",更新者名簿!AH93&amp;"")</f>
        <v/>
      </c>
      <c r="AE87" s="7" t="str">
        <f>IF($A87="","",更新者名簿!B93&amp;"")</f>
        <v/>
      </c>
      <c r="AF87" s="8" t="str">
        <f>IF($A87="","",更新者名簿!X93)</f>
        <v/>
      </c>
      <c r="AG87" s="7" t="str">
        <f>IF($A87="","",更新者名簿!T93)</f>
        <v/>
      </c>
      <c r="AH87" s="7" t="str">
        <f>IF($A87="","",更新者名簿!U93&amp;"")</f>
        <v/>
      </c>
      <c r="AI87" s="7" t="str">
        <f>IF($A87="","",更新者名簿!AR93&amp;"")</f>
        <v/>
      </c>
      <c r="AJ87" s="7" t="str">
        <f>IF($A87="","",申込責任者!$N$39&amp;"")</f>
        <v/>
      </c>
      <c r="AK87" s="7" t="str">
        <f>IF($A87="","",申込責任者!$N$40&amp;"")</f>
        <v/>
      </c>
      <c r="AL87" s="7" t="str">
        <f>IF($A87="","",申込責任者!$N$42&amp;"")</f>
        <v/>
      </c>
      <c r="AM87" s="7" t="str">
        <f>IF($A87="","",申込責任者!$N$41)</f>
        <v/>
      </c>
      <c r="AN87" s="7" t="str">
        <f>IF($A87="","",申込責任者!$N$43&amp;"")</f>
        <v/>
      </c>
      <c r="AO87" s="7" t="str">
        <f>IF($A87="","",申込責任者!$N$44&amp;"")</f>
        <v/>
      </c>
      <c r="AP87" s="7" t="str">
        <f>IF($A87="","",申込責任者!$N$45&amp;"")</f>
        <v/>
      </c>
      <c r="AQ87" s="7" t="str">
        <f>IF($A87="","",申込責任者!$N$46&amp;"")</f>
        <v/>
      </c>
      <c r="AR87" s="7" t="str">
        <f>IF($A87="","",申込責任者!$N$47&amp;"")</f>
        <v/>
      </c>
      <c r="AS87" s="7" t="str">
        <f>IF($A87="","",申込責任者!$N$48&amp;"")</f>
        <v/>
      </c>
      <c r="AT87" s="7" t="str">
        <f>IF($A87="","",申込責任者!$N$49&amp;"")</f>
        <v/>
      </c>
      <c r="AU87" s="7" t="str">
        <f>IF($A87="","",申込責任者!$N$50&amp;"")</f>
        <v/>
      </c>
      <c r="AV87" s="7" t="str">
        <f>IF($A87="","",申込責任者!$N$51&amp;"")</f>
        <v/>
      </c>
      <c r="AW87" s="6" t="str">
        <f>IF($A87="","",申込責任者!$N$27&amp;"")</f>
        <v/>
      </c>
      <c r="AX87" s="7" t="str">
        <f>IF($A87="","",申込責任者!$N$20&amp;"")</f>
        <v/>
      </c>
      <c r="AY87" s="6" t="str">
        <f>IF($A87="","",更新者名簿!AT93)</f>
        <v/>
      </c>
      <c r="AZ87" s="6" t="str">
        <f>IF($A87="","",申込責任者!$N$33&amp;"")</f>
        <v/>
      </c>
      <c r="BA87" s="6" t="str">
        <f t="shared" si="17"/>
        <v/>
      </c>
      <c r="BB87" s="6" t="str">
        <f t="shared" si="18"/>
        <v/>
      </c>
      <c r="BC87" s="6" t="str">
        <f>""</f>
        <v/>
      </c>
      <c r="BD87" s="6" t="str">
        <f>""</f>
        <v/>
      </c>
      <c r="BE87" s="6" t="str">
        <f t="shared" si="19"/>
        <v/>
      </c>
      <c r="BF87" s="6" t="str">
        <f t="shared" si="20"/>
        <v/>
      </c>
      <c r="BG87" s="7" t="str">
        <f>IF($A87="","",更新者名簿!AJ93&amp;"")</f>
        <v/>
      </c>
      <c r="BH87" s="7" t="str">
        <f>IF($A87="","",更新者名簿!AK93&amp;"")</f>
        <v/>
      </c>
      <c r="BI87" s="7" t="str">
        <f>IF($A87="","",更新者名簿!AL93&amp;"")</f>
        <v/>
      </c>
      <c r="BJ87" s="6" t="str">
        <f>IF(G87="","",申込責任者!$N$11)</f>
        <v/>
      </c>
      <c r="BK87" s="6" t="str">
        <f>IF(G87="","",申込責任者!$N$18)</f>
        <v/>
      </c>
    </row>
    <row r="88" spans="1:63">
      <c r="A88" s="6" t="str">
        <f>IF(更新者名簿!C94="","",更新者名簿!A94)</f>
        <v/>
      </c>
      <c r="B88" s="7" t="str">
        <f>IF($A88="","",更新者名簿!S94)</f>
        <v/>
      </c>
      <c r="C88" s="7" t="str">
        <f t="shared" si="15"/>
        <v/>
      </c>
      <c r="D88" s="7" t="str">
        <f>IF($A88="","",更新者名簿!Z94&amp;"")</f>
        <v/>
      </c>
      <c r="E88" s="7" t="str">
        <f>IF($A88="","",更新者名簿!Y94&amp;"")</f>
        <v/>
      </c>
      <c r="F88" s="7" t="str">
        <f>IF($A88="","",TEXT(SUBSTITUTE(更新者名簿!J94,".","/"),"yyyy/mm/dd"))</f>
        <v/>
      </c>
      <c r="G88" s="7" t="str">
        <f>IF($A88="","",TRIM(更新者名簿!C94)&amp;"")</f>
        <v/>
      </c>
      <c r="H88" s="7" t="str">
        <f>IF($A88="","",TRIM(更新者名簿!D94)&amp;"")</f>
        <v/>
      </c>
      <c r="I88" s="7" t="str">
        <f>IF($A88="","",DBCS(TRIM(PHONETIC(更新者名簿!E94)))&amp;"")</f>
        <v/>
      </c>
      <c r="J88" s="7" t="str">
        <f>IF($A88="","",DBCS(TRIM(PHONETIC(更新者名簿!F94)))&amp;"")</f>
        <v/>
      </c>
      <c r="K88" s="7" t="str">
        <f>IF($A88="","",PROPER(更新者名簿!G94)&amp;"")</f>
        <v/>
      </c>
      <c r="L88" s="7" t="str">
        <f>IF($G88="","",PROPER(更新者名簿!H94)&amp;"")</f>
        <v/>
      </c>
      <c r="M88" s="7" t="str">
        <f>""</f>
        <v/>
      </c>
      <c r="N88" s="7" t="str">
        <f>""</f>
        <v/>
      </c>
      <c r="O88" s="7" t="str">
        <f>""</f>
        <v/>
      </c>
      <c r="P88" s="7" t="str">
        <f>""</f>
        <v/>
      </c>
      <c r="Q88" s="7" t="str">
        <f>""</f>
        <v/>
      </c>
      <c r="R88" s="7" t="str">
        <f>""</f>
        <v/>
      </c>
      <c r="S88" s="7" t="str">
        <f>""</f>
        <v/>
      </c>
      <c r="T88" s="7" t="str">
        <f>""</f>
        <v/>
      </c>
      <c r="U88" s="7" t="str">
        <f t="shared" si="21"/>
        <v/>
      </c>
      <c r="V88" s="7" t="str">
        <f t="shared" si="21"/>
        <v/>
      </c>
      <c r="W88" s="7" t="str">
        <f>""</f>
        <v/>
      </c>
      <c r="X88" s="7" t="str">
        <f t="shared" si="16"/>
        <v/>
      </c>
      <c r="Y88" s="7" t="str">
        <f>""</f>
        <v/>
      </c>
      <c r="Z88" s="7" t="str">
        <f>""</f>
        <v/>
      </c>
      <c r="AA88" s="7" t="str">
        <f>""</f>
        <v/>
      </c>
      <c r="AB88" s="7" t="str">
        <f>""</f>
        <v/>
      </c>
      <c r="AC88" s="7" t="str">
        <f>IF($A88="","",更新者名簿!I94&amp;"")</f>
        <v/>
      </c>
      <c r="AD88" s="7" t="str">
        <f>IF($A88="","",更新者名簿!AH94&amp;"")</f>
        <v/>
      </c>
      <c r="AE88" s="7" t="str">
        <f>IF($A88="","",更新者名簿!B94&amp;"")</f>
        <v/>
      </c>
      <c r="AF88" s="8" t="str">
        <f>IF($A88="","",更新者名簿!X94)</f>
        <v/>
      </c>
      <c r="AG88" s="7" t="str">
        <f>IF($A88="","",更新者名簿!T94)</f>
        <v/>
      </c>
      <c r="AH88" s="7" t="str">
        <f>IF($A88="","",更新者名簿!U94&amp;"")</f>
        <v/>
      </c>
      <c r="AI88" s="7" t="str">
        <f>IF($A88="","",更新者名簿!AR94&amp;"")</f>
        <v/>
      </c>
      <c r="AJ88" s="7" t="str">
        <f>IF($A88="","",申込責任者!$N$39&amp;"")</f>
        <v/>
      </c>
      <c r="AK88" s="7" t="str">
        <f>IF($A88="","",申込責任者!$N$40&amp;"")</f>
        <v/>
      </c>
      <c r="AL88" s="7" t="str">
        <f>IF($A88="","",申込責任者!$N$42&amp;"")</f>
        <v/>
      </c>
      <c r="AM88" s="7" t="str">
        <f>IF($A88="","",申込責任者!$N$41)</f>
        <v/>
      </c>
      <c r="AN88" s="7" t="str">
        <f>IF($A88="","",申込責任者!$N$43&amp;"")</f>
        <v/>
      </c>
      <c r="AO88" s="7" t="str">
        <f>IF($A88="","",申込責任者!$N$44&amp;"")</f>
        <v/>
      </c>
      <c r="AP88" s="7" t="str">
        <f>IF($A88="","",申込責任者!$N$45&amp;"")</f>
        <v/>
      </c>
      <c r="AQ88" s="7" t="str">
        <f>IF($A88="","",申込責任者!$N$46&amp;"")</f>
        <v/>
      </c>
      <c r="AR88" s="7" t="str">
        <f>IF($A88="","",申込責任者!$N$47&amp;"")</f>
        <v/>
      </c>
      <c r="AS88" s="7" t="str">
        <f>IF($A88="","",申込責任者!$N$48&amp;"")</f>
        <v/>
      </c>
      <c r="AT88" s="7" t="str">
        <f>IF($A88="","",申込責任者!$N$49&amp;"")</f>
        <v/>
      </c>
      <c r="AU88" s="7" t="str">
        <f>IF($A88="","",申込責任者!$N$50&amp;"")</f>
        <v/>
      </c>
      <c r="AV88" s="7" t="str">
        <f>IF($A88="","",申込責任者!$N$51&amp;"")</f>
        <v/>
      </c>
      <c r="AW88" s="6" t="str">
        <f>IF($A88="","",申込責任者!$N$27&amp;"")</f>
        <v/>
      </c>
      <c r="AX88" s="7" t="str">
        <f>IF($A88="","",申込責任者!$N$20&amp;"")</f>
        <v/>
      </c>
      <c r="AY88" s="6" t="str">
        <f>IF($A88="","",更新者名簿!AT94)</f>
        <v/>
      </c>
      <c r="AZ88" s="6" t="str">
        <f>IF($A88="","",申込責任者!$N$33&amp;"")</f>
        <v/>
      </c>
      <c r="BA88" s="6" t="str">
        <f t="shared" si="17"/>
        <v/>
      </c>
      <c r="BB88" s="6" t="str">
        <f t="shared" si="18"/>
        <v/>
      </c>
      <c r="BC88" s="6" t="str">
        <f>""</f>
        <v/>
      </c>
      <c r="BD88" s="6" t="str">
        <f>""</f>
        <v/>
      </c>
      <c r="BE88" s="6" t="str">
        <f t="shared" si="19"/>
        <v/>
      </c>
      <c r="BF88" s="6" t="str">
        <f t="shared" si="20"/>
        <v/>
      </c>
      <c r="BG88" s="7" t="str">
        <f>IF($A88="","",更新者名簿!AJ94&amp;"")</f>
        <v/>
      </c>
      <c r="BH88" s="7" t="str">
        <f>IF($A88="","",更新者名簿!AK94&amp;"")</f>
        <v/>
      </c>
      <c r="BI88" s="7" t="str">
        <f>IF($A88="","",更新者名簿!AL94&amp;"")</f>
        <v/>
      </c>
      <c r="BJ88" s="6" t="str">
        <f>IF(G88="","",申込責任者!$N$11)</f>
        <v/>
      </c>
      <c r="BK88" s="6" t="str">
        <f>IF(G88="","",申込責任者!$N$18)</f>
        <v/>
      </c>
    </row>
    <row r="89" spans="1:63">
      <c r="A89" s="6" t="str">
        <f>IF(更新者名簿!C95="","",更新者名簿!A95)</f>
        <v/>
      </c>
      <c r="B89" s="7" t="str">
        <f>IF($A89="","",更新者名簿!S95)</f>
        <v/>
      </c>
      <c r="C89" s="7" t="str">
        <f t="shared" si="15"/>
        <v/>
      </c>
      <c r="D89" s="7" t="str">
        <f>IF($A89="","",更新者名簿!Z95&amp;"")</f>
        <v/>
      </c>
      <c r="E89" s="7" t="str">
        <f>IF($A89="","",更新者名簿!Y95&amp;"")</f>
        <v/>
      </c>
      <c r="F89" s="7" t="str">
        <f>IF($A89="","",TEXT(SUBSTITUTE(更新者名簿!J95,".","/"),"yyyy/mm/dd"))</f>
        <v/>
      </c>
      <c r="G89" s="7" t="str">
        <f>IF($A89="","",TRIM(更新者名簿!C95)&amp;"")</f>
        <v/>
      </c>
      <c r="H89" s="7" t="str">
        <f>IF($A89="","",TRIM(更新者名簿!D95)&amp;"")</f>
        <v/>
      </c>
      <c r="I89" s="7" t="str">
        <f>IF($A89="","",DBCS(TRIM(PHONETIC(更新者名簿!E95)))&amp;"")</f>
        <v/>
      </c>
      <c r="J89" s="7" t="str">
        <f>IF($A89="","",DBCS(TRIM(PHONETIC(更新者名簿!F95)))&amp;"")</f>
        <v/>
      </c>
      <c r="K89" s="7" t="str">
        <f>IF($A89="","",PROPER(更新者名簿!G95)&amp;"")</f>
        <v/>
      </c>
      <c r="L89" s="7" t="str">
        <f>IF($G89="","",PROPER(更新者名簿!H95)&amp;"")</f>
        <v/>
      </c>
      <c r="M89" s="7" t="str">
        <f>""</f>
        <v/>
      </c>
      <c r="N89" s="7" t="str">
        <f>""</f>
        <v/>
      </c>
      <c r="O89" s="7" t="str">
        <f>""</f>
        <v/>
      </c>
      <c r="P89" s="7" t="str">
        <f>""</f>
        <v/>
      </c>
      <c r="Q89" s="7" t="str">
        <f>""</f>
        <v/>
      </c>
      <c r="R89" s="7" t="str">
        <f>""</f>
        <v/>
      </c>
      <c r="S89" s="7" t="str">
        <f>""</f>
        <v/>
      </c>
      <c r="T89" s="7" t="str">
        <f>""</f>
        <v/>
      </c>
      <c r="U89" s="7" t="str">
        <f t="shared" si="21"/>
        <v/>
      </c>
      <c r="V89" s="7" t="str">
        <f t="shared" si="21"/>
        <v/>
      </c>
      <c r="W89" s="7" t="str">
        <f>""</f>
        <v/>
      </c>
      <c r="X89" s="7" t="str">
        <f t="shared" si="16"/>
        <v/>
      </c>
      <c r="Y89" s="7" t="str">
        <f>""</f>
        <v/>
      </c>
      <c r="Z89" s="7" t="str">
        <f>""</f>
        <v/>
      </c>
      <c r="AA89" s="7" t="str">
        <f>""</f>
        <v/>
      </c>
      <c r="AB89" s="7" t="str">
        <f>""</f>
        <v/>
      </c>
      <c r="AC89" s="7" t="str">
        <f>IF($A89="","",更新者名簿!I95&amp;"")</f>
        <v/>
      </c>
      <c r="AD89" s="7" t="str">
        <f>IF($A89="","",更新者名簿!AH95&amp;"")</f>
        <v/>
      </c>
      <c r="AE89" s="7" t="str">
        <f>IF($A89="","",更新者名簿!B95&amp;"")</f>
        <v/>
      </c>
      <c r="AF89" s="8" t="str">
        <f>IF($A89="","",更新者名簿!X95)</f>
        <v/>
      </c>
      <c r="AG89" s="7" t="str">
        <f>IF($A89="","",更新者名簿!T95)</f>
        <v/>
      </c>
      <c r="AH89" s="7" t="str">
        <f>IF($A89="","",更新者名簿!U95&amp;"")</f>
        <v/>
      </c>
      <c r="AI89" s="7" t="str">
        <f>IF($A89="","",更新者名簿!AR95&amp;"")</f>
        <v/>
      </c>
      <c r="AJ89" s="7" t="str">
        <f>IF($A89="","",申込責任者!$N$39&amp;"")</f>
        <v/>
      </c>
      <c r="AK89" s="7" t="str">
        <f>IF($A89="","",申込責任者!$N$40&amp;"")</f>
        <v/>
      </c>
      <c r="AL89" s="7" t="str">
        <f>IF($A89="","",申込責任者!$N$42&amp;"")</f>
        <v/>
      </c>
      <c r="AM89" s="7" t="str">
        <f>IF($A89="","",申込責任者!$N$41)</f>
        <v/>
      </c>
      <c r="AN89" s="7" t="str">
        <f>IF($A89="","",申込責任者!$N$43&amp;"")</f>
        <v/>
      </c>
      <c r="AO89" s="7" t="str">
        <f>IF($A89="","",申込責任者!$N$44&amp;"")</f>
        <v/>
      </c>
      <c r="AP89" s="7" t="str">
        <f>IF($A89="","",申込責任者!$N$45&amp;"")</f>
        <v/>
      </c>
      <c r="AQ89" s="7" t="str">
        <f>IF($A89="","",申込責任者!$N$46&amp;"")</f>
        <v/>
      </c>
      <c r="AR89" s="7" t="str">
        <f>IF($A89="","",申込責任者!$N$47&amp;"")</f>
        <v/>
      </c>
      <c r="AS89" s="7" t="str">
        <f>IF($A89="","",申込責任者!$N$48&amp;"")</f>
        <v/>
      </c>
      <c r="AT89" s="7" t="str">
        <f>IF($A89="","",申込責任者!$N$49&amp;"")</f>
        <v/>
      </c>
      <c r="AU89" s="7" t="str">
        <f>IF($A89="","",申込責任者!$N$50&amp;"")</f>
        <v/>
      </c>
      <c r="AV89" s="7" t="str">
        <f>IF($A89="","",申込責任者!$N$51&amp;"")</f>
        <v/>
      </c>
      <c r="AW89" s="6" t="str">
        <f>IF($A89="","",申込責任者!$N$27&amp;"")</f>
        <v/>
      </c>
      <c r="AX89" s="7" t="str">
        <f>IF($A89="","",申込責任者!$N$20&amp;"")</f>
        <v/>
      </c>
      <c r="AY89" s="6" t="str">
        <f>IF($A89="","",更新者名簿!AT95)</f>
        <v/>
      </c>
      <c r="AZ89" s="6" t="str">
        <f>IF($A89="","",申込責任者!$N$33&amp;"")</f>
        <v/>
      </c>
      <c r="BA89" s="6" t="str">
        <f t="shared" si="17"/>
        <v/>
      </c>
      <c r="BB89" s="6" t="str">
        <f t="shared" si="18"/>
        <v/>
      </c>
      <c r="BC89" s="6" t="str">
        <f>""</f>
        <v/>
      </c>
      <c r="BD89" s="6" t="str">
        <f>""</f>
        <v/>
      </c>
      <c r="BE89" s="6" t="str">
        <f t="shared" si="19"/>
        <v/>
      </c>
      <c r="BF89" s="6" t="str">
        <f t="shared" si="20"/>
        <v/>
      </c>
      <c r="BG89" s="7" t="str">
        <f>IF($A89="","",更新者名簿!AJ95&amp;"")</f>
        <v/>
      </c>
      <c r="BH89" s="7" t="str">
        <f>IF($A89="","",更新者名簿!AK95&amp;"")</f>
        <v/>
      </c>
      <c r="BI89" s="7" t="str">
        <f>IF($A89="","",更新者名簿!AL95&amp;"")</f>
        <v/>
      </c>
      <c r="BJ89" s="6" t="str">
        <f>IF(G89="","",申込責任者!$N$11)</f>
        <v/>
      </c>
      <c r="BK89" s="6" t="str">
        <f>IF(G89="","",申込責任者!$N$18)</f>
        <v/>
      </c>
    </row>
    <row r="90" spans="1:63">
      <c r="A90" s="6" t="str">
        <f>IF(更新者名簿!C96="","",更新者名簿!A96)</f>
        <v/>
      </c>
      <c r="B90" s="7" t="str">
        <f>IF($A90="","",更新者名簿!S96)</f>
        <v/>
      </c>
      <c r="C90" s="7" t="str">
        <f t="shared" si="15"/>
        <v/>
      </c>
      <c r="D90" s="7" t="str">
        <f>IF($A90="","",更新者名簿!Z96&amp;"")</f>
        <v/>
      </c>
      <c r="E90" s="7" t="str">
        <f>IF($A90="","",更新者名簿!Y96&amp;"")</f>
        <v/>
      </c>
      <c r="F90" s="7" t="str">
        <f>IF($A90="","",TEXT(SUBSTITUTE(更新者名簿!J96,".","/"),"yyyy/mm/dd"))</f>
        <v/>
      </c>
      <c r="G90" s="7" t="str">
        <f>IF($A90="","",TRIM(更新者名簿!C96)&amp;"")</f>
        <v/>
      </c>
      <c r="H90" s="7" t="str">
        <f>IF($A90="","",TRIM(更新者名簿!D96)&amp;"")</f>
        <v/>
      </c>
      <c r="I90" s="7" t="str">
        <f>IF($A90="","",DBCS(TRIM(PHONETIC(更新者名簿!E96)))&amp;"")</f>
        <v/>
      </c>
      <c r="J90" s="7" t="str">
        <f>IF($A90="","",DBCS(TRIM(PHONETIC(更新者名簿!F96)))&amp;"")</f>
        <v/>
      </c>
      <c r="K90" s="7" t="str">
        <f>IF($A90="","",PROPER(更新者名簿!G96)&amp;"")</f>
        <v/>
      </c>
      <c r="L90" s="7" t="str">
        <f>IF($G90="","",PROPER(更新者名簿!H96)&amp;"")</f>
        <v/>
      </c>
      <c r="M90" s="7" t="str">
        <f>""</f>
        <v/>
      </c>
      <c r="N90" s="7" t="str">
        <f>""</f>
        <v/>
      </c>
      <c r="O90" s="7" t="str">
        <f>""</f>
        <v/>
      </c>
      <c r="P90" s="7" t="str">
        <f>""</f>
        <v/>
      </c>
      <c r="Q90" s="7" t="str">
        <f>""</f>
        <v/>
      </c>
      <c r="R90" s="7" t="str">
        <f>""</f>
        <v/>
      </c>
      <c r="S90" s="7" t="str">
        <f>""</f>
        <v/>
      </c>
      <c r="T90" s="7" t="str">
        <f>""</f>
        <v/>
      </c>
      <c r="U90" s="7" t="str">
        <f t="shared" si="21"/>
        <v/>
      </c>
      <c r="V90" s="7" t="str">
        <f t="shared" si="21"/>
        <v/>
      </c>
      <c r="W90" s="7" t="str">
        <f>""</f>
        <v/>
      </c>
      <c r="X90" s="7" t="str">
        <f t="shared" si="16"/>
        <v/>
      </c>
      <c r="Y90" s="7" t="str">
        <f>""</f>
        <v/>
      </c>
      <c r="Z90" s="7" t="str">
        <f>""</f>
        <v/>
      </c>
      <c r="AA90" s="7" t="str">
        <f>""</f>
        <v/>
      </c>
      <c r="AB90" s="7" t="str">
        <f>""</f>
        <v/>
      </c>
      <c r="AC90" s="7" t="str">
        <f>IF($A90="","",更新者名簿!I96&amp;"")</f>
        <v/>
      </c>
      <c r="AD90" s="7" t="str">
        <f>IF($A90="","",更新者名簿!AH96&amp;"")</f>
        <v/>
      </c>
      <c r="AE90" s="7" t="str">
        <f>IF($A90="","",更新者名簿!B96&amp;"")</f>
        <v/>
      </c>
      <c r="AF90" s="8" t="str">
        <f>IF($A90="","",更新者名簿!X96)</f>
        <v/>
      </c>
      <c r="AG90" s="7" t="str">
        <f>IF($A90="","",更新者名簿!T96)</f>
        <v/>
      </c>
      <c r="AH90" s="7" t="str">
        <f>IF($A90="","",更新者名簿!U96&amp;"")</f>
        <v/>
      </c>
      <c r="AI90" s="7" t="str">
        <f>IF($A90="","",更新者名簿!AR96&amp;"")</f>
        <v/>
      </c>
      <c r="AJ90" s="7" t="str">
        <f>IF($A90="","",申込責任者!$N$39&amp;"")</f>
        <v/>
      </c>
      <c r="AK90" s="7" t="str">
        <f>IF($A90="","",申込責任者!$N$40&amp;"")</f>
        <v/>
      </c>
      <c r="AL90" s="7" t="str">
        <f>IF($A90="","",申込責任者!$N$42&amp;"")</f>
        <v/>
      </c>
      <c r="AM90" s="7" t="str">
        <f>IF($A90="","",申込責任者!$N$41)</f>
        <v/>
      </c>
      <c r="AN90" s="7" t="str">
        <f>IF($A90="","",申込責任者!$N$43&amp;"")</f>
        <v/>
      </c>
      <c r="AO90" s="7" t="str">
        <f>IF($A90="","",申込責任者!$N$44&amp;"")</f>
        <v/>
      </c>
      <c r="AP90" s="7" t="str">
        <f>IF($A90="","",申込責任者!$N$45&amp;"")</f>
        <v/>
      </c>
      <c r="AQ90" s="7" t="str">
        <f>IF($A90="","",申込責任者!$N$46&amp;"")</f>
        <v/>
      </c>
      <c r="AR90" s="7" t="str">
        <f>IF($A90="","",申込責任者!$N$47&amp;"")</f>
        <v/>
      </c>
      <c r="AS90" s="7" t="str">
        <f>IF($A90="","",申込責任者!$N$48&amp;"")</f>
        <v/>
      </c>
      <c r="AT90" s="7" t="str">
        <f>IF($A90="","",申込責任者!$N$49&amp;"")</f>
        <v/>
      </c>
      <c r="AU90" s="7" t="str">
        <f>IF($A90="","",申込責任者!$N$50&amp;"")</f>
        <v/>
      </c>
      <c r="AV90" s="7" t="str">
        <f>IF($A90="","",申込責任者!$N$51&amp;"")</f>
        <v/>
      </c>
      <c r="AW90" s="6" t="str">
        <f>IF($A90="","",申込責任者!$N$27&amp;"")</f>
        <v/>
      </c>
      <c r="AX90" s="7" t="str">
        <f>IF($A90="","",申込責任者!$N$20&amp;"")</f>
        <v/>
      </c>
      <c r="AY90" s="6" t="str">
        <f>IF($A90="","",更新者名簿!AT96)</f>
        <v/>
      </c>
      <c r="AZ90" s="6" t="str">
        <f>IF($A90="","",申込責任者!$N$33&amp;"")</f>
        <v/>
      </c>
      <c r="BA90" s="6" t="str">
        <f t="shared" si="17"/>
        <v/>
      </c>
      <c r="BB90" s="6" t="str">
        <f t="shared" si="18"/>
        <v/>
      </c>
      <c r="BC90" s="6" t="str">
        <f>""</f>
        <v/>
      </c>
      <c r="BD90" s="6" t="str">
        <f>""</f>
        <v/>
      </c>
      <c r="BE90" s="6" t="str">
        <f t="shared" si="19"/>
        <v/>
      </c>
      <c r="BF90" s="6" t="str">
        <f t="shared" si="20"/>
        <v/>
      </c>
      <c r="BG90" s="7" t="str">
        <f>IF($A90="","",更新者名簿!AJ96&amp;"")</f>
        <v/>
      </c>
      <c r="BH90" s="7" t="str">
        <f>IF($A90="","",更新者名簿!AK96&amp;"")</f>
        <v/>
      </c>
      <c r="BI90" s="7" t="str">
        <f>IF($A90="","",更新者名簿!AL96&amp;"")</f>
        <v/>
      </c>
      <c r="BJ90" s="6" t="str">
        <f>IF(G90="","",申込責任者!$N$11)</f>
        <v/>
      </c>
      <c r="BK90" s="6" t="str">
        <f>IF(G90="","",申込責任者!$N$18)</f>
        <v/>
      </c>
    </row>
    <row r="91" spans="1:63">
      <c r="A91" s="6" t="str">
        <f>IF(更新者名簿!C97="","",更新者名簿!A97)</f>
        <v/>
      </c>
      <c r="B91" s="7" t="str">
        <f>IF($A91="","",更新者名簿!S97)</f>
        <v/>
      </c>
      <c r="C91" s="7" t="str">
        <f t="shared" si="15"/>
        <v/>
      </c>
      <c r="D91" s="7" t="str">
        <f>IF($A91="","",更新者名簿!Z97&amp;"")</f>
        <v/>
      </c>
      <c r="E91" s="7" t="str">
        <f>IF($A91="","",更新者名簿!Y97&amp;"")</f>
        <v/>
      </c>
      <c r="F91" s="7" t="str">
        <f>IF($A91="","",TEXT(SUBSTITUTE(更新者名簿!J97,".","/"),"yyyy/mm/dd"))</f>
        <v/>
      </c>
      <c r="G91" s="7" t="str">
        <f>IF($A91="","",TRIM(更新者名簿!C97)&amp;"")</f>
        <v/>
      </c>
      <c r="H91" s="7" t="str">
        <f>IF($A91="","",TRIM(更新者名簿!D97)&amp;"")</f>
        <v/>
      </c>
      <c r="I91" s="7" t="str">
        <f>IF($A91="","",DBCS(TRIM(PHONETIC(更新者名簿!E97)))&amp;"")</f>
        <v/>
      </c>
      <c r="J91" s="7" t="str">
        <f>IF($A91="","",DBCS(TRIM(PHONETIC(更新者名簿!F97)))&amp;"")</f>
        <v/>
      </c>
      <c r="K91" s="7" t="str">
        <f>IF($A91="","",PROPER(更新者名簿!G97)&amp;"")</f>
        <v/>
      </c>
      <c r="L91" s="7" t="str">
        <f>IF($G91="","",PROPER(更新者名簿!H97)&amp;"")</f>
        <v/>
      </c>
      <c r="M91" s="7" t="str">
        <f>""</f>
        <v/>
      </c>
      <c r="N91" s="7" t="str">
        <f>""</f>
        <v/>
      </c>
      <c r="O91" s="7" t="str">
        <f>""</f>
        <v/>
      </c>
      <c r="P91" s="7" t="str">
        <f>""</f>
        <v/>
      </c>
      <c r="Q91" s="7" t="str">
        <f>""</f>
        <v/>
      </c>
      <c r="R91" s="7" t="str">
        <f>""</f>
        <v/>
      </c>
      <c r="S91" s="7" t="str">
        <f>""</f>
        <v/>
      </c>
      <c r="T91" s="7" t="str">
        <f>""</f>
        <v/>
      </c>
      <c r="U91" s="7" t="str">
        <f t="shared" si="21"/>
        <v/>
      </c>
      <c r="V91" s="7" t="str">
        <f t="shared" si="21"/>
        <v/>
      </c>
      <c r="W91" s="7" t="str">
        <f>""</f>
        <v/>
      </c>
      <c r="X91" s="7" t="str">
        <f t="shared" si="16"/>
        <v/>
      </c>
      <c r="Y91" s="7" t="str">
        <f>""</f>
        <v/>
      </c>
      <c r="Z91" s="7" t="str">
        <f>""</f>
        <v/>
      </c>
      <c r="AA91" s="7" t="str">
        <f>""</f>
        <v/>
      </c>
      <c r="AB91" s="7" t="str">
        <f>""</f>
        <v/>
      </c>
      <c r="AC91" s="7" t="str">
        <f>IF($A91="","",更新者名簿!I97&amp;"")</f>
        <v/>
      </c>
      <c r="AD91" s="7" t="str">
        <f>IF($A91="","",更新者名簿!AH97&amp;"")</f>
        <v/>
      </c>
      <c r="AE91" s="7" t="str">
        <f>IF($A91="","",更新者名簿!B97&amp;"")</f>
        <v/>
      </c>
      <c r="AF91" s="8" t="str">
        <f>IF($A91="","",更新者名簿!X97)</f>
        <v/>
      </c>
      <c r="AG91" s="7" t="str">
        <f>IF($A91="","",更新者名簿!T97)</f>
        <v/>
      </c>
      <c r="AH91" s="7" t="str">
        <f>IF($A91="","",更新者名簿!U97&amp;"")</f>
        <v/>
      </c>
      <c r="AI91" s="7" t="str">
        <f>IF($A91="","",更新者名簿!AR97&amp;"")</f>
        <v/>
      </c>
      <c r="AJ91" s="7" t="str">
        <f>IF($A91="","",申込責任者!$N$39&amp;"")</f>
        <v/>
      </c>
      <c r="AK91" s="7" t="str">
        <f>IF($A91="","",申込責任者!$N$40&amp;"")</f>
        <v/>
      </c>
      <c r="AL91" s="7" t="str">
        <f>IF($A91="","",申込責任者!$N$42&amp;"")</f>
        <v/>
      </c>
      <c r="AM91" s="7" t="str">
        <f>IF($A91="","",申込責任者!$N$41)</f>
        <v/>
      </c>
      <c r="AN91" s="7" t="str">
        <f>IF($A91="","",申込責任者!$N$43&amp;"")</f>
        <v/>
      </c>
      <c r="AO91" s="7" t="str">
        <f>IF($A91="","",申込責任者!$N$44&amp;"")</f>
        <v/>
      </c>
      <c r="AP91" s="7" t="str">
        <f>IF($A91="","",申込責任者!$N$45&amp;"")</f>
        <v/>
      </c>
      <c r="AQ91" s="7" t="str">
        <f>IF($A91="","",申込責任者!$N$46&amp;"")</f>
        <v/>
      </c>
      <c r="AR91" s="7" t="str">
        <f>IF($A91="","",申込責任者!$N$47&amp;"")</f>
        <v/>
      </c>
      <c r="AS91" s="7" t="str">
        <f>IF($A91="","",申込責任者!$N$48&amp;"")</f>
        <v/>
      </c>
      <c r="AT91" s="7" t="str">
        <f>IF($A91="","",申込責任者!$N$49&amp;"")</f>
        <v/>
      </c>
      <c r="AU91" s="7" t="str">
        <f>IF($A91="","",申込責任者!$N$50&amp;"")</f>
        <v/>
      </c>
      <c r="AV91" s="7" t="str">
        <f>IF($A91="","",申込責任者!$N$51&amp;"")</f>
        <v/>
      </c>
      <c r="AW91" s="6" t="str">
        <f>IF($A91="","",申込責任者!$N$27&amp;"")</f>
        <v/>
      </c>
      <c r="AX91" s="7" t="str">
        <f>IF($A91="","",申込責任者!$N$20&amp;"")</f>
        <v/>
      </c>
      <c r="AY91" s="6" t="str">
        <f>IF($A91="","",更新者名簿!AT97)</f>
        <v/>
      </c>
      <c r="AZ91" s="6" t="str">
        <f>IF($A91="","",申込責任者!$N$33&amp;"")</f>
        <v/>
      </c>
      <c r="BA91" s="6" t="str">
        <f t="shared" si="17"/>
        <v/>
      </c>
      <c r="BB91" s="6" t="str">
        <f t="shared" si="18"/>
        <v/>
      </c>
      <c r="BC91" s="6" t="str">
        <f>""</f>
        <v/>
      </c>
      <c r="BD91" s="6" t="str">
        <f>""</f>
        <v/>
      </c>
      <c r="BE91" s="6" t="str">
        <f t="shared" si="19"/>
        <v/>
      </c>
      <c r="BF91" s="6" t="str">
        <f t="shared" si="20"/>
        <v/>
      </c>
      <c r="BG91" s="7" t="str">
        <f>IF($A91="","",更新者名簿!AJ97&amp;"")</f>
        <v/>
      </c>
      <c r="BH91" s="7" t="str">
        <f>IF($A91="","",更新者名簿!AK97&amp;"")</f>
        <v/>
      </c>
      <c r="BI91" s="7" t="str">
        <f>IF($A91="","",更新者名簿!AL97&amp;"")</f>
        <v/>
      </c>
      <c r="BJ91" s="6" t="str">
        <f>IF(G91="","",申込責任者!$N$11)</f>
        <v/>
      </c>
      <c r="BK91" s="6" t="str">
        <f>IF(G91="","",申込責任者!$N$18)</f>
        <v/>
      </c>
    </row>
    <row r="92" spans="1:63">
      <c r="A92" s="6" t="str">
        <f>IF(更新者名簿!C98="","",更新者名簿!A98)</f>
        <v/>
      </c>
      <c r="B92" s="7" t="str">
        <f>IF($A92="","",更新者名簿!S98)</f>
        <v/>
      </c>
      <c r="C92" s="7" t="str">
        <f t="shared" si="15"/>
        <v/>
      </c>
      <c r="D92" s="7" t="str">
        <f>IF($A92="","",更新者名簿!Z98&amp;"")</f>
        <v/>
      </c>
      <c r="E92" s="7" t="str">
        <f>IF($A92="","",更新者名簿!Y98&amp;"")</f>
        <v/>
      </c>
      <c r="F92" s="7" t="str">
        <f>IF($A92="","",TEXT(SUBSTITUTE(更新者名簿!J98,".","/"),"yyyy/mm/dd"))</f>
        <v/>
      </c>
      <c r="G92" s="7" t="str">
        <f>IF($A92="","",TRIM(更新者名簿!C98)&amp;"")</f>
        <v/>
      </c>
      <c r="H92" s="7" t="str">
        <f>IF($A92="","",TRIM(更新者名簿!D98)&amp;"")</f>
        <v/>
      </c>
      <c r="I92" s="7" t="str">
        <f>IF($A92="","",DBCS(TRIM(PHONETIC(更新者名簿!E98)))&amp;"")</f>
        <v/>
      </c>
      <c r="J92" s="7" t="str">
        <f>IF($A92="","",DBCS(TRIM(PHONETIC(更新者名簿!F98)))&amp;"")</f>
        <v/>
      </c>
      <c r="K92" s="7" t="str">
        <f>IF($A92="","",PROPER(更新者名簿!G98)&amp;"")</f>
        <v/>
      </c>
      <c r="L92" s="7" t="str">
        <f>IF($G92="","",PROPER(更新者名簿!H98)&amp;"")</f>
        <v/>
      </c>
      <c r="M92" s="7" t="str">
        <f>""</f>
        <v/>
      </c>
      <c r="N92" s="7" t="str">
        <f>""</f>
        <v/>
      </c>
      <c r="O92" s="7" t="str">
        <f>""</f>
        <v/>
      </c>
      <c r="P92" s="7" t="str">
        <f>""</f>
        <v/>
      </c>
      <c r="Q92" s="7" t="str">
        <f>""</f>
        <v/>
      </c>
      <c r="R92" s="7" t="str">
        <f>""</f>
        <v/>
      </c>
      <c r="S92" s="7" t="str">
        <f>""</f>
        <v/>
      </c>
      <c r="T92" s="7" t="str">
        <f>""</f>
        <v/>
      </c>
      <c r="U92" s="7" t="str">
        <f t="shared" si="21"/>
        <v/>
      </c>
      <c r="V92" s="7" t="str">
        <f t="shared" si="21"/>
        <v/>
      </c>
      <c r="W92" s="7" t="str">
        <f>""</f>
        <v/>
      </c>
      <c r="X92" s="7" t="str">
        <f t="shared" si="16"/>
        <v/>
      </c>
      <c r="Y92" s="7" t="str">
        <f>""</f>
        <v/>
      </c>
      <c r="Z92" s="7" t="str">
        <f>""</f>
        <v/>
      </c>
      <c r="AA92" s="7" t="str">
        <f>""</f>
        <v/>
      </c>
      <c r="AB92" s="7" t="str">
        <f>""</f>
        <v/>
      </c>
      <c r="AC92" s="7" t="str">
        <f>IF($A92="","",更新者名簿!I98&amp;"")</f>
        <v/>
      </c>
      <c r="AD92" s="7" t="str">
        <f>IF($A92="","",更新者名簿!AH98&amp;"")</f>
        <v/>
      </c>
      <c r="AE92" s="7" t="str">
        <f>IF($A92="","",更新者名簿!B98&amp;"")</f>
        <v/>
      </c>
      <c r="AF92" s="8" t="str">
        <f>IF($A92="","",更新者名簿!X98)</f>
        <v/>
      </c>
      <c r="AG92" s="7" t="str">
        <f>IF($A92="","",更新者名簿!T98)</f>
        <v/>
      </c>
      <c r="AH92" s="7" t="str">
        <f>IF($A92="","",更新者名簿!U98&amp;"")</f>
        <v/>
      </c>
      <c r="AI92" s="7" t="str">
        <f>IF($A92="","",更新者名簿!AR98&amp;"")</f>
        <v/>
      </c>
      <c r="AJ92" s="7" t="str">
        <f>IF($A92="","",申込責任者!$N$39&amp;"")</f>
        <v/>
      </c>
      <c r="AK92" s="7" t="str">
        <f>IF($A92="","",申込責任者!$N$40&amp;"")</f>
        <v/>
      </c>
      <c r="AL92" s="7" t="str">
        <f>IF($A92="","",申込責任者!$N$42&amp;"")</f>
        <v/>
      </c>
      <c r="AM92" s="7" t="str">
        <f>IF($A92="","",申込責任者!$N$41)</f>
        <v/>
      </c>
      <c r="AN92" s="7" t="str">
        <f>IF($A92="","",申込責任者!$N$43&amp;"")</f>
        <v/>
      </c>
      <c r="AO92" s="7" t="str">
        <f>IF($A92="","",申込責任者!$N$44&amp;"")</f>
        <v/>
      </c>
      <c r="AP92" s="7" t="str">
        <f>IF($A92="","",申込責任者!$N$45&amp;"")</f>
        <v/>
      </c>
      <c r="AQ92" s="7" t="str">
        <f>IF($A92="","",申込責任者!$N$46&amp;"")</f>
        <v/>
      </c>
      <c r="AR92" s="7" t="str">
        <f>IF($A92="","",申込責任者!$N$47&amp;"")</f>
        <v/>
      </c>
      <c r="AS92" s="7" t="str">
        <f>IF($A92="","",申込責任者!$N$48&amp;"")</f>
        <v/>
      </c>
      <c r="AT92" s="7" t="str">
        <f>IF($A92="","",申込責任者!$N$49&amp;"")</f>
        <v/>
      </c>
      <c r="AU92" s="7" t="str">
        <f>IF($A92="","",申込責任者!$N$50&amp;"")</f>
        <v/>
      </c>
      <c r="AV92" s="7" t="str">
        <f>IF($A92="","",申込責任者!$N$51&amp;"")</f>
        <v/>
      </c>
      <c r="AW92" s="6" t="str">
        <f>IF($A92="","",申込責任者!$N$27&amp;"")</f>
        <v/>
      </c>
      <c r="AX92" s="7" t="str">
        <f>IF($A92="","",申込責任者!$N$20&amp;"")</f>
        <v/>
      </c>
      <c r="AY92" s="6" t="str">
        <f>IF($A92="","",更新者名簿!AT98)</f>
        <v/>
      </c>
      <c r="AZ92" s="6" t="str">
        <f>IF($A92="","",申込責任者!$N$33&amp;"")</f>
        <v/>
      </c>
      <c r="BA92" s="6" t="str">
        <f t="shared" si="17"/>
        <v/>
      </c>
      <c r="BB92" s="6" t="str">
        <f t="shared" si="18"/>
        <v/>
      </c>
      <c r="BC92" s="6" t="str">
        <f>""</f>
        <v/>
      </c>
      <c r="BD92" s="6" t="str">
        <f>""</f>
        <v/>
      </c>
      <c r="BE92" s="6" t="str">
        <f t="shared" si="19"/>
        <v/>
      </c>
      <c r="BF92" s="6" t="str">
        <f t="shared" si="20"/>
        <v/>
      </c>
      <c r="BG92" s="7" t="str">
        <f>IF($A92="","",更新者名簿!AJ98&amp;"")</f>
        <v/>
      </c>
      <c r="BH92" s="7" t="str">
        <f>IF($A92="","",更新者名簿!AK98&amp;"")</f>
        <v/>
      </c>
      <c r="BI92" s="7" t="str">
        <f>IF($A92="","",更新者名簿!AL98&amp;"")</f>
        <v/>
      </c>
      <c r="BJ92" s="6" t="str">
        <f>IF(G92="","",申込責任者!$N$11)</f>
        <v/>
      </c>
      <c r="BK92" s="6" t="str">
        <f>IF(G92="","",申込責任者!$N$18)</f>
        <v/>
      </c>
    </row>
    <row r="93" spans="1:63">
      <c r="A93" s="6" t="str">
        <f>IF(更新者名簿!C99="","",更新者名簿!A99)</f>
        <v/>
      </c>
      <c r="B93" s="7" t="str">
        <f>IF($A93="","",更新者名簿!S99)</f>
        <v/>
      </c>
      <c r="C93" s="7" t="str">
        <f t="shared" si="15"/>
        <v/>
      </c>
      <c r="D93" s="7" t="str">
        <f>IF($A93="","",更新者名簿!Z99&amp;"")</f>
        <v/>
      </c>
      <c r="E93" s="7" t="str">
        <f>IF($A93="","",更新者名簿!Y99&amp;"")</f>
        <v/>
      </c>
      <c r="F93" s="7" t="str">
        <f>IF($A93="","",TEXT(SUBSTITUTE(更新者名簿!J99,".","/"),"yyyy/mm/dd"))</f>
        <v/>
      </c>
      <c r="G93" s="7" t="str">
        <f>IF($A93="","",TRIM(更新者名簿!C99)&amp;"")</f>
        <v/>
      </c>
      <c r="H93" s="7" t="str">
        <f>IF($A93="","",TRIM(更新者名簿!D99)&amp;"")</f>
        <v/>
      </c>
      <c r="I93" s="7" t="str">
        <f>IF($A93="","",DBCS(TRIM(PHONETIC(更新者名簿!E99)))&amp;"")</f>
        <v/>
      </c>
      <c r="J93" s="7" t="str">
        <f>IF($A93="","",DBCS(TRIM(PHONETIC(更新者名簿!F99)))&amp;"")</f>
        <v/>
      </c>
      <c r="K93" s="7" t="str">
        <f>IF($A93="","",PROPER(更新者名簿!G99)&amp;"")</f>
        <v/>
      </c>
      <c r="L93" s="7" t="str">
        <f>IF($G93="","",PROPER(更新者名簿!H99)&amp;"")</f>
        <v/>
      </c>
      <c r="M93" s="7" t="str">
        <f>""</f>
        <v/>
      </c>
      <c r="N93" s="7" t="str">
        <f>""</f>
        <v/>
      </c>
      <c r="O93" s="7" t="str">
        <f>""</f>
        <v/>
      </c>
      <c r="P93" s="7" t="str">
        <f>""</f>
        <v/>
      </c>
      <c r="Q93" s="7" t="str">
        <f>""</f>
        <v/>
      </c>
      <c r="R93" s="7" t="str">
        <f>""</f>
        <v/>
      </c>
      <c r="S93" s="7" t="str">
        <f>""</f>
        <v/>
      </c>
      <c r="T93" s="7" t="str">
        <f>""</f>
        <v/>
      </c>
      <c r="U93" s="7" t="str">
        <f t="shared" si="21"/>
        <v/>
      </c>
      <c r="V93" s="7" t="str">
        <f t="shared" si="21"/>
        <v/>
      </c>
      <c r="W93" s="7" t="str">
        <f>""</f>
        <v/>
      </c>
      <c r="X93" s="7" t="str">
        <f t="shared" si="16"/>
        <v/>
      </c>
      <c r="Y93" s="7" t="str">
        <f>""</f>
        <v/>
      </c>
      <c r="Z93" s="7" t="str">
        <f>""</f>
        <v/>
      </c>
      <c r="AA93" s="7" t="str">
        <f>""</f>
        <v/>
      </c>
      <c r="AB93" s="7" t="str">
        <f>""</f>
        <v/>
      </c>
      <c r="AC93" s="7" t="str">
        <f>IF($A93="","",更新者名簿!I99&amp;"")</f>
        <v/>
      </c>
      <c r="AD93" s="7" t="str">
        <f>IF($A93="","",更新者名簿!AH99&amp;"")</f>
        <v/>
      </c>
      <c r="AE93" s="7" t="str">
        <f>IF($A93="","",更新者名簿!B99&amp;"")</f>
        <v/>
      </c>
      <c r="AF93" s="8" t="str">
        <f>IF($A93="","",更新者名簿!X99)</f>
        <v/>
      </c>
      <c r="AG93" s="7" t="str">
        <f>IF($A93="","",更新者名簿!T99)</f>
        <v/>
      </c>
      <c r="AH93" s="7" t="str">
        <f>IF($A93="","",更新者名簿!U99&amp;"")</f>
        <v/>
      </c>
      <c r="AI93" s="7" t="str">
        <f>IF($A93="","",更新者名簿!AR99&amp;"")</f>
        <v/>
      </c>
      <c r="AJ93" s="7" t="str">
        <f>IF($A93="","",申込責任者!$N$39&amp;"")</f>
        <v/>
      </c>
      <c r="AK93" s="7" t="str">
        <f>IF($A93="","",申込責任者!$N$40&amp;"")</f>
        <v/>
      </c>
      <c r="AL93" s="7" t="str">
        <f>IF($A93="","",申込責任者!$N$42&amp;"")</f>
        <v/>
      </c>
      <c r="AM93" s="7" t="str">
        <f>IF($A93="","",申込責任者!$N$41)</f>
        <v/>
      </c>
      <c r="AN93" s="7" t="str">
        <f>IF($A93="","",申込責任者!$N$43&amp;"")</f>
        <v/>
      </c>
      <c r="AO93" s="7" t="str">
        <f>IF($A93="","",申込責任者!$N$44&amp;"")</f>
        <v/>
      </c>
      <c r="AP93" s="7" t="str">
        <f>IF($A93="","",申込責任者!$N$45&amp;"")</f>
        <v/>
      </c>
      <c r="AQ93" s="7" t="str">
        <f>IF($A93="","",申込責任者!$N$46&amp;"")</f>
        <v/>
      </c>
      <c r="AR93" s="7" t="str">
        <f>IF($A93="","",申込責任者!$N$47&amp;"")</f>
        <v/>
      </c>
      <c r="AS93" s="7" t="str">
        <f>IF($A93="","",申込責任者!$N$48&amp;"")</f>
        <v/>
      </c>
      <c r="AT93" s="7" t="str">
        <f>IF($A93="","",申込責任者!$N$49&amp;"")</f>
        <v/>
      </c>
      <c r="AU93" s="7" t="str">
        <f>IF($A93="","",申込責任者!$N$50&amp;"")</f>
        <v/>
      </c>
      <c r="AV93" s="7" t="str">
        <f>IF($A93="","",申込責任者!$N$51&amp;"")</f>
        <v/>
      </c>
      <c r="AW93" s="6" t="str">
        <f>IF($A93="","",申込責任者!$N$27&amp;"")</f>
        <v/>
      </c>
      <c r="AX93" s="7" t="str">
        <f>IF($A93="","",申込責任者!$N$20&amp;"")</f>
        <v/>
      </c>
      <c r="AY93" s="6" t="str">
        <f>IF($A93="","",更新者名簿!AT99)</f>
        <v/>
      </c>
      <c r="AZ93" s="6" t="str">
        <f>IF($A93="","",申込責任者!$N$33&amp;"")</f>
        <v/>
      </c>
      <c r="BA93" s="6" t="str">
        <f t="shared" si="17"/>
        <v/>
      </c>
      <c r="BB93" s="6" t="str">
        <f t="shared" si="18"/>
        <v/>
      </c>
      <c r="BC93" s="6" t="str">
        <f>""</f>
        <v/>
      </c>
      <c r="BD93" s="6" t="str">
        <f>""</f>
        <v/>
      </c>
      <c r="BE93" s="6" t="str">
        <f t="shared" si="19"/>
        <v/>
      </c>
      <c r="BF93" s="6" t="str">
        <f t="shared" si="20"/>
        <v/>
      </c>
      <c r="BG93" s="7" t="str">
        <f>IF($A93="","",更新者名簿!AJ99&amp;"")</f>
        <v/>
      </c>
      <c r="BH93" s="7" t="str">
        <f>IF($A93="","",更新者名簿!AK99&amp;"")</f>
        <v/>
      </c>
      <c r="BI93" s="7" t="str">
        <f>IF($A93="","",更新者名簿!AL99&amp;"")</f>
        <v/>
      </c>
      <c r="BJ93" s="6" t="str">
        <f>IF(G93="","",申込責任者!$N$11)</f>
        <v/>
      </c>
      <c r="BK93" s="6" t="str">
        <f>IF(G93="","",申込責任者!$N$18)</f>
        <v/>
      </c>
    </row>
    <row r="94" spans="1:63">
      <c r="A94" s="6" t="str">
        <f>IF(更新者名簿!C100="","",更新者名簿!A100)</f>
        <v/>
      </c>
      <c r="B94" s="7" t="str">
        <f>IF($A94="","",更新者名簿!S100)</f>
        <v/>
      </c>
      <c r="C94" s="7" t="str">
        <f t="shared" si="15"/>
        <v/>
      </c>
      <c r="D94" s="7" t="str">
        <f>IF($A94="","",更新者名簿!Z100&amp;"")</f>
        <v/>
      </c>
      <c r="E94" s="7" t="str">
        <f>IF($A94="","",更新者名簿!Y100&amp;"")</f>
        <v/>
      </c>
      <c r="F94" s="7" t="str">
        <f>IF($A94="","",TEXT(SUBSTITUTE(更新者名簿!J100,".","/"),"yyyy/mm/dd"))</f>
        <v/>
      </c>
      <c r="G94" s="7" t="str">
        <f>IF($A94="","",TRIM(更新者名簿!C100)&amp;"")</f>
        <v/>
      </c>
      <c r="H94" s="7" t="str">
        <f>IF($A94="","",TRIM(更新者名簿!D100)&amp;"")</f>
        <v/>
      </c>
      <c r="I94" s="7" t="str">
        <f>IF($A94="","",DBCS(TRIM(PHONETIC(更新者名簿!E100)))&amp;"")</f>
        <v/>
      </c>
      <c r="J94" s="7" t="str">
        <f>IF($A94="","",DBCS(TRIM(PHONETIC(更新者名簿!F100)))&amp;"")</f>
        <v/>
      </c>
      <c r="K94" s="7" t="str">
        <f>IF($A94="","",PROPER(更新者名簿!G100)&amp;"")</f>
        <v/>
      </c>
      <c r="L94" s="7" t="str">
        <f>IF($G94="","",PROPER(更新者名簿!H100)&amp;"")</f>
        <v/>
      </c>
      <c r="M94" s="7" t="str">
        <f>""</f>
        <v/>
      </c>
      <c r="N94" s="7" t="str">
        <f>""</f>
        <v/>
      </c>
      <c r="O94" s="7" t="str">
        <f>""</f>
        <v/>
      </c>
      <c r="P94" s="7" t="str">
        <f>""</f>
        <v/>
      </c>
      <c r="Q94" s="7" t="str">
        <f>""</f>
        <v/>
      </c>
      <c r="R94" s="7" t="str">
        <f>""</f>
        <v/>
      </c>
      <c r="S94" s="7" t="str">
        <f>""</f>
        <v/>
      </c>
      <c r="T94" s="7" t="str">
        <f>""</f>
        <v/>
      </c>
      <c r="U94" s="7" t="str">
        <f t="shared" si="21"/>
        <v/>
      </c>
      <c r="V94" s="7" t="str">
        <f t="shared" si="21"/>
        <v/>
      </c>
      <c r="W94" s="7" t="str">
        <f>""</f>
        <v/>
      </c>
      <c r="X94" s="7" t="str">
        <f t="shared" si="16"/>
        <v/>
      </c>
      <c r="Y94" s="7" t="str">
        <f>""</f>
        <v/>
      </c>
      <c r="Z94" s="7" t="str">
        <f>""</f>
        <v/>
      </c>
      <c r="AA94" s="7" t="str">
        <f>""</f>
        <v/>
      </c>
      <c r="AB94" s="7" t="str">
        <f>""</f>
        <v/>
      </c>
      <c r="AC94" s="7" t="str">
        <f>IF($A94="","",更新者名簿!I100&amp;"")</f>
        <v/>
      </c>
      <c r="AD94" s="7" t="str">
        <f>IF($A94="","",更新者名簿!AH100&amp;"")</f>
        <v/>
      </c>
      <c r="AE94" s="7" t="str">
        <f>IF($A94="","",更新者名簿!B100&amp;"")</f>
        <v/>
      </c>
      <c r="AF94" s="8" t="str">
        <f>IF($A94="","",更新者名簿!X100)</f>
        <v/>
      </c>
      <c r="AG94" s="7" t="str">
        <f>IF($A94="","",更新者名簿!T100)</f>
        <v/>
      </c>
      <c r="AH94" s="7" t="str">
        <f>IF($A94="","",更新者名簿!U100&amp;"")</f>
        <v/>
      </c>
      <c r="AI94" s="7" t="str">
        <f>IF($A94="","",更新者名簿!AR100&amp;"")</f>
        <v/>
      </c>
      <c r="AJ94" s="7" t="str">
        <f>IF($A94="","",申込責任者!$N$39&amp;"")</f>
        <v/>
      </c>
      <c r="AK94" s="7" t="str">
        <f>IF($A94="","",申込責任者!$N$40&amp;"")</f>
        <v/>
      </c>
      <c r="AL94" s="7" t="str">
        <f>IF($A94="","",申込責任者!$N$42&amp;"")</f>
        <v/>
      </c>
      <c r="AM94" s="7" t="str">
        <f>IF($A94="","",申込責任者!$N$41)</f>
        <v/>
      </c>
      <c r="AN94" s="7" t="str">
        <f>IF($A94="","",申込責任者!$N$43&amp;"")</f>
        <v/>
      </c>
      <c r="AO94" s="7" t="str">
        <f>IF($A94="","",申込責任者!$N$44&amp;"")</f>
        <v/>
      </c>
      <c r="AP94" s="7" t="str">
        <f>IF($A94="","",申込責任者!$N$45&amp;"")</f>
        <v/>
      </c>
      <c r="AQ94" s="7" t="str">
        <f>IF($A94="","",申込責任者!$N$46&amp;"")</f>
        <v/>
      </c>
      <c r="AR94" s="7" t="str">
        <f>IF($A94="","",申込責任者!$N$47&amp;"")</f>
        <v/>
      </c>
      <c r="AS94" s="7" t="str">
        <f>IF($A94="","",申込責任者!$N$48&amp;"")</f>
        <v/>
      </c>
      <c r="AT94" s="7" t="str">
        <f>IF($A94="","",申込責任者!$N$49&amp;"")</f>
        <v/>
      </c>
      <c r="AU94" s="7" t="str">
        <f>IF($A94="","",申込責任者!$N$50&amp;"")</f>
        <v/>
      </c>
      <c r="AV94" s="7" t="str">
        <f>IF($A94="","",申込責任者!$N$51&amp;"")</f>
        <v/>
      </c>
      <c r="AW94" s="6" t="str">
        <f>IF($A94="","",申込責任者!$N$27&amp;"")</f>
        <v/>
      </c>
      <c r="AX94" s="7" t="str">
        <f>IF($A94="","",申込責任者!$N$20&amp;"")</f>
        <v/>
      </c>
      <c r="AY94" s="6" t="str">
        <f>IF($A94="","",更新者名簿!AT100)</f>
        <v/>
      </c>
      <c r="AZ94" s="6" t="str">
        <f>IF($A94="","",申込責任者!$N$33&amp;"")</f>
        <v/>
      </c>
      <c r="BA94" s="6" t="str">
        <f t="shared" si="17"/>
        <v/>
      </c>
      <c r="BB94" s="6" t="str">
        <f t="shared" si="18"/>
        <v/>
      </c>
      <c r="BC94" s="6" t="str">
        <f>""</f>
        <v/>
      </c>
      <c r="BD94" s="6" t="str">
        <f>""</f>
        <v/>
      </c>
      <c r="BE94" s="6" t="str">
        <f t="shared" si="19"/>
        <v/>
      </c>
      <c r="BF94" s="6" t="str">
        <f t="shared" si="20"/>
        <v/>
      </c>
      <c r="BG94" s="7" t="str">
        <f>IF($A94="","",更新者名簿!AJ100&amp;"")</f>
        <v/>
      </c>
      <c r="BH94" s="7" t="str">
        <f>IF($A94="","",更新者名簿!AK100&amp;"")</f>
        <v/>
      </c>
      <c r="BI94" s="7" t="str">
        <f>IF($A94="","",更新者名簿!AL100&amp;"")</f>
        <v/>
      </c>
      <c r="BJ94" s="6" t="str">
        <f>IF(G94="","",申込責任者!$N$11)</f>
        <v/>
      </c>
      <c r="BK94" s="6" t="str">
        <f>IF(G94="","",申込責任者!$N$18)</f>
        <v/>
      </c>
    </row>
    <row r="95" spans="1:63">
      <c r="A95" s="6" t="str">
        <f>IF(更新者名簿!C101="","",更新者名簿!A101)</f>
        <v/>
      </c>
      <c r="B95" s="7" t="str">
        <f>IF($A95="","",更新者名簿!S101)</f>
        <v/>
      </c>
      <c r="C95" s="7" t="str">
        <f t="shared" si="15"/>
        <v/>
      </c>
      <c r="D95" s="7" t="str">
        <f>IF($A95="","",更新者名簿!Z101&amp;"")</f>
        <v/>
      </c>
      <c r="E95" s="7" t="str">
        <f>IF($A95="","",更新者名簿!Y101&amp;"")</f>
        <v/>
      </c>
      <c r="F95" s="7" t="str">
        <f>IF($A95="","",TEXT(SUBSTITUTE(更新者名簿!J101,".","/"),"yyyy/mm/dd"))</f>
        <v/>
      </c>
      <c r="G95" s="7" t="str">
        <f>IF($A95="","",TRIM(更新者名簿!C101)&amp;"")</f>
        <v/>
      </c>
      <c r="H95" s="7" t="str">
        <f>IF($A95="","",TRIM(更新者名簿!D101)&amp;"")</f>
        <v/>
      </c>
      <c r="I95" s="7" t="str">
        <f>IF($A95="","",DBCS(TRIM(PHONETIC(更新者名簿!E101)))&amp;"")</f>
        <v/>
      </c>
      <c r="J95" s="7" t="str">
        <f>IF($A95="","",DBCS(TRIM(PHONETIC(更新者名簿!F101)))&amp;"")</f>
        <v/>
      </c>
      <c r="K95" s="7" t="str">
        <f>IF($A95="","",PROPER(更新者名簿!G101)&amp;"")</f>
        <v/>
      </c>
      <c r="L95" s="7" t="str">
        <f>IF($G95="","",PROPER(更新者名簿!H101)&amp;"")</f>
        <v/>
      </c>
      <c r="M95" s="7" t="str">
        <f>""</f>
        <v/>
      </c>
      <c r="N95" s="7" t="str">
        <f>""</f>
        <v/>
      </c>
      <c r="O95" s="7" t="str">
        <f>""</f>
        <v/>
      </c>
      <c r="P95" s="7" t="str">
        <f>""</f>
        <v/>
      </c>
      <c r="Q95" s="7" t="str">
        <f>""</f>
        <v/>
      </c>
      <c r="R95" s="7" t="str">
        <f>""</f>
        <v/>
      </c>
      <c r="S95" s="7" t="str">
        <f>""</f>
        <v/>
      </c>
      <c r="T95" s="7" t="str">
        <f>""</f>
        <v/>
      </c>
      <c r="U95" s="7" t="str">
        <f t="shared" si="21"/>
        <v/>
      </c>
      <c r="V95" s="7" t="str">
        <f t="shared" si="21"/>
        <v/>
      </c>
      <c r="W95" s="7" t="str">
        <f>""</f>
        <v/>
      </c>
      <c r="X95" s="7" t="str">
        <f t="shared" si="16"/>
        <v/>
      </c>
      <c r="Y95" s="7" t="str">
        <f>""</f>
        <v/>
      </c>
      <c r="Z95" s="7" t="str">
        <f>""</f>
        <v/>
      </c>
      <c r="AA95" s="7" t="str">
        <f>""</f>
        <v/>
      </c>
      <c r="AB95" s="7" t="str">
        <f>""</f>
        <v/>
      </c>
      <c r="AC95" s="7" t="str">
        <f>IF($A95="","",更新者名簿!I101&amp;"")</f>
        <v/>
      </c>
      <c r="AD95" s="7" t="str">
        <f>IF($A95="","",更新者名簿!AH101&amp;"")</f>
        <v/>
      </c>
      <c r="AE95" s="7" t="str">
        <f>IF($A95="","",更新者名簿!B101&amp;"")</f>
        <v/>
      </c>
      <c r="AF95" s="8" t="str">
        <f>IF($A95="","",更新者名簿!X101)</f>
        <v/>
      </c>
      <c r="AG95" s="7" t="str">
        <f>IF($A95="","",更新者名簿!T101)</f>
        <v/>
      </c>
      <c r="AH95" s="7" t="str">
        <f>IF($A95="","",更新者名簿!U101&amp;"")</f>
        <v/>
      </c>
      <c r="AI95" s="7" t="str">
        <f>IF($A95="","",更新者名簿!AR101&amp;"")</f>
        <v/>
      </c>
      <c r="AJ95" s="7" t="str">
        <f>IF($A95="","",申込責任者!$N$39&amp;"")</f>
        <v/>
      </c>
      <c r="AK95" s="7" t="str">
        <f>IF($A95="","",申込責任者!$N$40&amp;"")</f>
        <v/>
      </c>
      <c r="AL95" s="7" t="str">
        <f>IF($A95="","",申込責任者!$N$42&amp;"")</f>
        <v/>
      </c>
      <c r="AM95" s="7" t="str">
        <f>IF($A95="","",申込責任者!$N$41)</f>
        <v/>
      </c>
      <c r="AN95" s="7" t="str">
        <f>IF($A95="","",申込責任者!$N$43&amp;"")</f>
        <v/>
      </c>
      <c r="AO95" s="7" t="str">
        <f>IF($A95="","",申込責任者!$N$44&amp;"")</f>
        <v/>
      </c>
      <c r="AP95" s="7" t="str">
        <f>IF($A95="","",申込責任者!$N$45&amp;"")</f>
        <v/>
      </c>
      <c r="AQ95" s="7" t="str">
        <f>IF($A95="","",申込責任者!$N$46&amp;"")</f>
        <v/>
      </c>
      <c r="AR95" s="7" t="str">
        <f>IF($A95="","",申込責任者!$N$47&amp;"")</f>
        <v/>
      </c>
      <c r="AS95" s="7" t="str">
        <f>IF($A95="","",申込責任者!$N$48&amp;"")</f>
        <v/>
      </c>
      <c r="AT95" s="7" t="str">
        <f>IF($A95="","",申込責任者!$N$49&amp;"")</f>
        <v/>
      </c>
      <c r="AU95" s="7" t="str">
        <f>IF($A95="","",申込責任者!$N$50&amp;"")</f>
        <v/>
      </c>
      <c r="AV95" s="7" t="str">
        <f>IF($A95="","",申込責任者!$N$51&amp;"")</f>
        <v/>
      </c>
      <c r="AW95" s="6" t="str">
        <f>IF($A95="","",申込責任者!$N$27&amp;"")</f>
        <v/>
      </c>
      <c r="AX95" s="7" t="str">
        <f>IF($A95="","",申込責任者!$N$20&amp;"")</f>
        <v/>
      </c>
      <c r="AY95" s="6" t="str">
        <f>IF($A95="","",更新者名簿!AT101)</f>
        <v/>
      </c>
      <c r="AZ95" s="6" t="str">
        <f>IF($A95="","",申込責任者!$N$33&amp;"")</f>
        <v/>
      </c>
      <c r="BA95" s="6" t="str">
        <f t="shared" si="17"/>
        <v/>
      </c>
      <c r="BB95" s="6" t="str">
        <f t="shared" si="18"/>
        <v/>
      </c>
      <c r="BC95" s="6" t="str">
        <f>""</f>
        <v/>
      </c>
      <c r="BD95" s="6" t="str">
        <f>""</f>
        <v/>
      </c>
      <c r="BE95" s="6" t="str">
        <f t="shared" si="19"/>
        <v/>
      </c>
      <c r="BF95" s="6" t="str">
        <f t="shared" si="20"/>
        <v/>
      </c>
      <c r="BG95" s="7" t="str">
        <f>IF($A95="","",更新者名簿!AJ101&amp;"")</f>
        <v/>
      </c>
      <c r="BH95" s="7" t="str">
        <f>IF($A95="","",更新者名簿!AK101&amp;"")</f>
        <v/>
      </c>
      <c r="BI95" s="7" t="str">
        <f>IF($A95="","",更新者名簿!AL101&amp;"")</f>
        <v/>
      </c>
      <c r="BJ95" s="6" t="str">
        <f>IF(G95="","",申込責任者!$N$11)</f>
        <v/>
      </c>
      <c r="BK95" s="6" t="str">
        <f>IF(G95="","",申込責任者!$N$18)</f>
        <v/>
      </c>
    </row>
    <row r="96" spans="1:63">
      <c r="A96" s="6" t="str">
        <f>IF(更新者名簿!C102="","",更新者名簿!A102)</f>
        <v/>
      </c>
      <c r="B96" s="7" t="str">
        <f>IF($A96="","",更新者名簿!S102)</f>
        <v/>
      </c>
      <c r="C96" s="7" t="str">
        <f t="shared" si="15"/>
        <v/>
      </c>
      <c r="D96" s="7" t="str">
        <f>IF($A96="","",更新者名簿!Z102&amp;"")</f>
        <v/>
      </c>
      <c r="E96" s="7" t="str">
        <f>IF($A96="","",更新者名簿!Y102&amp;"")</f>
        <v/>
      </c>
      <c r="F96" s="7" t="str">
        <f>IF($A96="","",TEXT(SUBSTITUTE(更新者名簿!J102,".","/"),"yyyy/mm/dd"))</f>
        <v/>
      </c>
      <c r="G96" s="7" t="str">
        <f>IF($A96="","",TRIM(更新者名簿!C102)&amp;"")</f>
        <v/>
      </c>
      <c r="H96" s="7" t="str">
        <f>IF($A96="","",TRIM(更新者名簿!D102)&amp;"")</f>
        <v/>
      </c>
      <c r="I96" s="7" t="str">
        <f>IF($A96="","",DBCS(TRIM(PHONETIC(更新者名簿!E102)))&amp;"")</f>
        <v/>
      </c>
      <c r="J96" s="7" t="str">
        <f>IF($A96="","",DBCS(TRIM(PHONETIC(更新者名簿!F102)))&amp;"")</f>
        <v/>
      </c>
      <c r="K96" s="7" t="str">
        <f>IF($A96="","",PROPER(更新者名簿!G102)&amp;"")</f>
        <v/>
      </c>
      <c r="L96" s="7" t="str">
        <f>IF($G96="","",PROPER(更新者名簿!H102)&amp;"")</f>
        <v/>
      </c>
      <c r="M96" s="7" t="str">
        <f>""</f>
        <v/>
      </c>
      <c r="N96" s="7" t="str">
        <f>""</f>
        <v/>
      </c>
      <c r="O96" s="7" t="str">
        <f>""</f>
        <v/>
      </c>
      <c r="P96" s="7" t="str">
        <f>""</f>
        <v/>
      </c>
      <c r="Q96" s="7" t="str">
        <f>""</f>
        <v/>
      </c>
      <c r="R96" s="7" t="str">
        <f>""</f>
        <v/>
      </c>
      <c r="S96" s="7" t="str">
        <f>""</f>
        <v/>
      </c>
      <c r="T96" s="7" t="str">
        <f>""</f>
        <v/>
      </c>
      <c r="U96" s="7" t="str">
        <f t="shared" si="21"/>
        <v/>
      </c>
      <c r="V96" s="7" t="str">
        <f t="shared" si="21"/>
        <v/>
      </c>
      <c r="W96" s="7" t="str">
        <f>""</f>
        <v/>
      </c>
      <c r="X96" s="7" t="str">
        <f t="shared" si="16"/>
        <v/>
      </c>
      <c r="Y96" s="7" t="str">
        <f>""</f>
        <v/>
      </c>
      <c r="Z96" s="7" t="str">
        <f>""</f>
        <v/>
      </c>
      <c r="AA96" s="7" t="str">
        <f>""</f>
        <v/>
      </c>
      <c r="AB96" s="7" t="str">
        <f>""</f>
        <v/>
      </c>
      <c r="AC96" s="7" t="str">
        <f>IF($A96="","",更新者名簿!I102&amp;"")</f>
        <v/>
      </c>
      <c r="AD96" s="7" t="str">
        <f>IF($A96="","",更新者名簿!AH102&amp;"")</f>
        <v/>
      </c>
      <c r="AE96" s="7" t="str">
        <f>IF($A96="","",更新者名簿!B102&amp;"")</f>
        <v/>
      </c>
      <c r="AF96" s="8" t="str">
        <f>IF($A96="","",更新者名簿!X102)</f>
        <v/>
      </c>
      <c r="AG96" s="7" t="str">
        <f>IF($A96="","",更新者名簿!T102)</f>
        <v/>
      </c>
      <c r="AH96" s="7" t="str">
        <f>IF($A96="","",更新者名簿!U102&amp;"")</f>
        <v/>
      </c>
      <c r="AI96" s="7" t="str">
        <f>IF($A96="","",更新者名簿!AR102&amp;"")</f>
        <v/>
      </c>
      <c r="AJ96" s="7" t="str">
        <f>IF($A96="","",申込責任者!$N$39&amp;"")</f>
        <v/>
      </c>
      <c r="AK96" s="7" t="str">
        <f>IF($A96="","",申込責任者!$N$40&amp;"")</f>
        <v/>
      </c>
      <c r="AL96" s="7" t="str">
        <f>IF($A96="","",申込責任者!$N$42&amp;"")</f>
        <v/>
      </c>
      <c r="AM96" s="7" t="str">
        <f>IF($A96="","",申込責任者!$N$41)</f>
        <v/>
      </c>
      <c r="AN96" s="7" t="str">
        <f>IF($A96="","",申込責任者!$N$43&amp;"")</f>
        <v/>
      </c>
      <c r="AO96" s="7" t="str">
        <f>IF($A96="","",申込責任者!$N$44&amp;"")</f>
        <v/>
      </c>
      <c r="AP96" s="7" t="str">
        <f>IF($A96="","",申込責任者!$N$45&amp;"")</f>
        <v/>
      </c>
      <c r="AQ96" s="7" t="str">
        <f>IF($A96="","",申込責任者!$N$46&amp;"")</f>
        <v/>
      </c>
      <c r="AR96" s="7" t="str">
        <f>IF($A96="","",申込責任者!$N$47&amp;"")</f>
        <v/>
      </c>
      <c r="AS96" s="7" t="str">
        <f>IF($A96="","",申込責任者!$N$48&amp;"")</f>
        <v/>
      </c>
      <c r="AT96" s="7" t="str">
        <f>IF($A96="","",申込責任者!$N$49&amp;"")</f>
        <v/>
      </c>
      <c r="AU96" s="7" t="str">
        <f>IF($A96="","",申込責任者!$N$50&amp;"")</f>
        <v/>
      </c>
      <c r="AV96" s="7" t="str">
        <f>IF($A96="","",申込責任者!$N$51&amp;"")</f>
        <v/>
      </c>
      <c r="AW96" s="6" t="str">
        <f>IF($A96="","",申込責任者!$N$27&amp;"")</f>
        <v/>
      </c>
      <c r="AX96" s="7" t="str">
        <f>IF($A96="","",申込責任者!$N$20&amp;"")</f>
        <v/>
      </c>
      <c r="AY96" s="6" t="str">
        <f>IF($A96="","",更新者名簿!AT102)</f>
        <v/>
      </c>
      <c r="AZ96" s="6" t="str">
        <f>IF($A96="","",申込責任者!$N$33&amp;"")</f>
        <v/>
      </c>
      <c r="BA96" s="6" t="str">
        <f t="shared" si="17"/>
        <v/>
      </c>
      <c r="BB96" s="6" t="str">
        <f t="shared" si="18"/>
        <v/>
      </c>
      <c r="BC96" s="6" t="str">
        <f>""</f>
        <v/>
      </c>
      <c r="BD96" s="6" t="str">
        <f>""</f>
        <v/>
      </c>
      <c r="BE96" s="6" t="str">
        <f t="shared" si="19"/>
        <v/>
      </c>
      <c r="BF96" s="6" t="str">
        <f t="shared" si="20"/>
        <v/>
      </c>
      <c r="BG96" s="7" t="str">
        <f>IF($A96="","",更新者名簿!AJ102&amp;"")</f>
        <v/>
      </c>
      <c r="BH96" s="7" t="str">
        <f>IF($A96="","",更新者名簿!AK102&amp;"")</f>
        <v/>
      </c>
      <c r="BI96" s="7" t="str">
        <f>IF($A96="","",更新者名簿!AL102&amp;"")</f>
        <v/>
      </c>
      <c r="BJ96" s="6" t="str">
        <f>IF(G96="","",申込責任者!$N$11)</f>
        <v/>
      </c>
      <c r="BK96" s="6" t="str">
        <f>IF(G96="","",申込責任者!$N$18)</f>
        <v/>
      </c>
    </row>
    <row r="97" spans="1:63">
      <c r="A97" s="6" t="str">
        <f>IF(更新者名簿!C103="","",更新者名簿!A103)</f>
        <v/>
      </c>
      <c r="B97" s="7" t="str">
        <f>IF($A97="","",更新者名簿!S103)</f>
        <v/>
      </c>
      <c r="C97" s="7" t="str">
        <f t="shared" si="15"/>
        <v/>
      </c>
      <c r="D97" s="7" t="str">
        <f>IF($A97="","",更新者名簿!Z103&amp;"")</f>
        <v/>
      </c>
      <c r="E97" s="7" t="str">
        <f>IF($A97="","",更新者名簿!Y103&amp;"")</f>
        <v/>
      </c>
      <c r="F97" s="7" t="str">
        <f>IF($A97="","",TEXT(SUBSTITUTE(更新者名簿!J103,".","/"),"yyyy/mm/dd"))</f>
        <v/>
      </c>
      <c r="G97" s="7" t="str">
        <f>IF($A97="","",TRIM(更新者名簿!C103)&amp;"")</f>
        <v/>
      </c>
      <c r="H97" s="7" t="str">
        <f>IF($A97="","",TRIM(更新者名簿!D103)&amp;"")</f>
        <v/>
      </c>
      <c r="I97" s="7" t="str">
        <f>IF($A97="","",DBCS(TRIM(PHONETIC(更新者名簿!E103)))&amp;"")</f>
        <v/>
      </c>
      <c r="J97" s="7" t="str">
        <f>IF($A97="","",DBCS(TRIM(PHONETIC(更新者名簿!F103)))&amp;"")</f>
        <v/>
      </c>
      <c r="K97" s="7" t="str">
        <f>IF($A97="","",PROPER(更新者名簿!G103)&amp;"")</f>
        <v/>
      </c>
      <c r="L97" s="7" t="str">
        <f>IF($G97="","",PROPER(更新者名簿!H103)&amp;"")</f>
        <v/>
      </c>
      <c r="M97" s="7" t="str">
        <f>""</f>
        <v/>
      </c>
      <c r="N97" s="7" t="str">
        <f>""</f>
        <v/>
      </c>
      <c r="O97" s="7" t="str">
        <f>""</f>
        <v/>
      </c>
      <c r="P97" s="7" t="str">
        <f>""</f>
        <v/>
      </c>
      <c r="Q97" s="7" t="str">
        <f>""</f>
        <v/>
      </c>
      <c r="R97" s="7" t="str">
        <f>""</f>
        <v/>
      </c>
      <c r="S97" s="7" t="str">
        <f>""</f>
        <v/>
      </c>
      <c r="T97" s="7" t="str">
        <f>""</f>
        <v/>
      </c>
      <c r="U97" s="7" t="str">
        <f t="shared" si="21"/>
        <v/>
      </c>
      <c r="V97" s="7" t="str">
        <f t="shared" si="21"/>
        <v/>
      </c>
      <c r="W97" s="7" t="str">
        <f>""</f>
        <v/>
      </c>
      <c r="X97" s="7" t="str">
        <f t="shared" si="16"/>
        <v/>
      </c>
      <c r="Y97" s="7" t="str">
        <f>""</f>
        <v/>
      </c>
      <c r="Z97" s="7" t="str">
        <f>""</f>
        <v/>
      </c>
      <c r="AA97" s="7" t="str">
        <f>""</f>
        <v/>
      </c>
      <c r="AB97" s="7" t="str">
        <f>""</f>
        <v/>
      </c>
      <c r="AC97" s="7" t="str">
        <f>IF($A97="","",更新者名簿!I103&amp;"")</f>
        <v/>
      </c>
      <c r="AD97" s="7" t="str">
        <f>IF($A97="","",更新者名簿!AH103&amp;"")</f>
        <v/>
      </c>
      <c r="AE97" s="7" t="str">
        <f>IF($A97="","",更新者名簿!B103&amp;"")</f>
        <v/>
      </c>
      <c r="AF97" s="8" t="str">
        <f>IF($A97="","",更新者名簿!X103)</f>
        <v/>
      </c>
      <c r="AG97" s="7" t="str">
        <f>IF($A97="","",更新者名簿!T103)</f>
        <v/>
      </c>
      <c r="AH97" s="7" t="str">
        <f>IF($A97="","",更新者名簿!U103&amp;"")</f>
        <v/>
      </c>
      <c r="AI97" s="7" t="str">
        <f>IF($A97="","",更新者名簿!AR103&amp;"")</f>
        <v/>
      </c>
      <c r="AJ97" s="7" t="str">
        <f>IF($A97="","",申込責任者!$N$39&amp;"")</f>
        <v/>
      </c>
      <c r="AK97" s="7" t="str">
        <f>IF($A97="","",申込責任者!$N$40&amp;"")</f>
        <v/>
      </c>
      <c r="AL97" s="7" t="str">
        <f>IF($A97="","",申込責任者!$N$42&amp;"")</f>
        <v/>
      </c>
      <c r="AM97" s="7" t="str">
        <f>IF($A97="","",申込責任者!$N$41)</f>
        <v/>
      </c>
      <c r="AN97" s="7" t="str">
        <f>IF($A97="","",申込責任者!$N$43&amp;"")</f>
        <v/>
      </c>
      <c r="AO97" s="7" t="str">
        <f>IF($A97="","",申込責任者!$N$44&amp;"")</f>
        <v/>
      </c>
      <c r="AP97" s="7" t="str">
        <f>IF($A97="","",申込責任者!$N$45&amp;"")</f>
        <v/>
      </c>
      <c r="AQ97" s="7" t="str">
        <f>IF($A97="","",申込責任者!$N$46&amp;"")</f>
        <v/>
      </c>
      <c r="AR97" s="7" t="str">
        <f>IF($A97="","",申込責任者!$N$47&amp;"")</f>
        <v/>
      </c>
      <c r="AS97" s="7" t="str">
        <f>IF($A97="","",申込責任者!$N$48&amp;"")</f>
        <v/>
      </c>
      <c r="AT97" s="7" t="str">
        <f>IF($A97="","",申込責任者!$N$49&amp;"")</f>
        <v/>
      </c>
      <c r="AU97" s="7" t="str">
        <f>IF($A97="","",申込責任者!$N$50&amp;"")</f>
        <v/>
      </c>
      <c r="AV97" s="7" t="str">
        <f>IF($A97="","",申込責任者!$N$51&amp;"")</f>
        <v/>
      </c>
      <c r="AW97" s="6" t="str">
        <f>IF($A97="","",申込責任者!$N$27&amp;"")</f>
        <v/>
      </c>
      <c r="AX97" s="7" t="str">
        <f>IF($A97="","",申込責任者!$N$20&amp;"")</f>
        <v/>
      </c>
      <c r="AY97" s="6" t="str">
        <f>IF($A97="","",更新者名簿!AT103)</f>
        <v/>
      </c>
      <c r="AZ97" s="6" t="str">
        <f>IF($A97="","",申込責任者!$N$33&amp;"")</f>
        <v/>
      </c>
      <c r="BA97" s="6" t="str">
        <f t="shared" si="17"/>
        <v/>
      </c>
      <c r="BB97" s="6" t="str">
        <f t="shared" si="18"/>
        <v/>
      </c>
      <c r="BC97" s="6" t="str">
        <f>""</f>
        <v/>
      </c>
      <c r="BD97" s="6" t="str">
        <f>""</f>
        <v/>
      </c>
      <c r="BE97" s="6" t="str">
        <f t="shared" si="19"/>
        <v/>
      </c>
      <c r="BF97" s="6" t="str">
        <f t="shared" si="20"/>
        <v/>
      </c>
      <c r="BG97" s="7" t="str">
        <f>IF($A97="","",更新者名簿!AJ103&amp;"")</f>
        <v/>
      </c>
      <c r="BH97" s="7" t="str">
        <f>IF($A97="","",更新者名簿!AK103&amp;"")</f>
        <v/>
      </c>
      <c r="BI97" s="7" t="str">
        <f>IF($A97="","",更新者名簿!AL103&amp;"")</f>
        <v/>
      </c>
      <c r="BJ97" s="6" t="str">
        <f>IF(G97="","",申込責任者!$N$11)</f>
        <v/>
      </c>
      <c r="BK97" s="6" t="str">
        <f>IF(G97="","",申込責任者!$N$18)</f>
        <v/>
      </c>
    </row>
    <row r="98" spans="1:63">
      <c r="A98" s="6" t="str">
        <f>IF(更新者名簿!C104="","",更新者名簿!A104)</f>
        <v/>
      </c>
      <c r="B98" s="7" t="str">
        <f>IF($A98="","",更新者名簿!S104)</f>
        <v/>
      </c>
      <c r="C98" s="7" t="str">
        <f t="shared" si="15"/>
        <v/>
      </c>
      <c r="D98" s="7" t="str">
        <f>IF($A98="","",更新者名簿!Z104&amp;"")</f>
        <v/>
      </c>
      <c r="E98" s="7" t="str">
        <f>IF($A98="","",更新者名簿!Y104&amp;"")</f>
        <v/>
      </c>
      <c r="F98" s="7" t="str">
        <f>IF($A98="","",TEXT(SUBSTITUTE(更新者名簿!J104,".","/"),"yyyy/mm/dd"))</f>
        <v/>
      </c>
      <c r="G98" s="7" t="str">
        <f>IF($A98="","",TRIM(更新者名簿!C104)&amp;"")</f>
        <v/>
      </c>
      <c r="H98" s="7" t="str">
        <f>IF($A98="","",TRIM(更新者名簿!D104)&amp;"")</f>
        <v/>
      </c>
      <c r="I98" s="7" t="str">
        <f>IF($A98="","",DBCS(TRIM(PHONETIC(更新者名簿!E104)))&amp;"")</f>
        <v/>
      </c>
      <c r="J98" s="7" t="str">
        <f>IF($A98="","",DBCS(TRIM(PHONETIC(更新者名簿!F104)))&amp;"")</f>
        <v/>
      </c>
      <c r="K98" s="7" t="str">
        <f>IF($A98="","",PROPER(更新者名簿!G104)&amp;"")</f>
        <v/>
      </c>
      <c r="L98" s="7" t="str">
        <f>IF($G98="","",PROPER(更新者名簿!H104)&amp;"")</f>
        <v/>
      </c>
      <c r="M98" s="7" t="str">
        <f>""</f>
        <v/>
      </c>
      <c r="N98" s="7" t="str">
        <f>""</f>
        <v/>
      </c>
      <c r="O98" s="7" t="str">
        <f>""</f>
        <v/>
      </c>
      <c r="P98" s="7" t="str">
        <f>""</f>
        <v/>
      </c>
      <c r="Q98" s="7" t="str">
        <f>""</f>
        <v/>
      </c>
      <c r="R98" s="7" t="str">
        <f>""</f>
        <v/>
      </c>
      <c r="S98" s="7" t="str">
        <f>""</f>
        <v/>
      </c>
      <c r="T98" s="7" t="str">
        <f>""</f>
        <v/>
      </c>
      <c r="U98" s="7" t="str">
        <f t="shared" si="21"/>
        <v/>
      </c>
      <c r="V98" s="7" t="str">
        <f t="shared" si="21"/>
        <v/>
      </c>
      <c r="W98" s="7" t="str">
        <f>""</f>
        <v/>
      </c>
      <c r="X98" s="7" t="str">
        <f t="shared" si="16"/>
        <v/>
      </c>
      <c r="Y98" s="7" t="str">
        <f>""</f>
        <v/>
      </c>
      <c r="Z98" s="7" t="str">
        <f>""</f>
        <v/>
      </c>
      <c r="AA98" s="7" t="str">
        <f>""</f>
        <v/>
      </c>
      <c r="AB98" s="7" t="str">
        <f>""</f>
        <v/>
      </c>
      <c r="AC98" s="7" t="str">
        <f>IF($A98="","",更新者名簿!I104&amp;"")</f>
        <v/>
      </c>
      <c r="AD98" s="7" t="str">
        <f>IF($A98="","",更新者名簿!AH104&amp;"")</f>
        <v/>
      </c>
      <c r="AE98" s="7" t="str">
        <f>IF($A98="","",更新者名簿!B104&amp;"")</f>
        <v/>
      </c>
      <c r="AF98" s="8" t="str">
        <f>IF($A98="","",更新者名簿!X104)</f>
        <v/>
      </c>
      <c r="AG98" s="7" t="str">
        <f>IF($A98="","",更新者名簿!T104)</f>
        <v/>
      </c>
      <c r="AH98" s="7" t="str">
        <f>IF($A98="","",更新者名簿!U104&amp;"")</f>
        <v/>
      </c>
      <c r="AI98" s="7" t="str">
        <f>IF($A98="","",更新者名簿!AR104&amp;"")</f>
        <v/>
      </c>
      <c r="AJ98" s="7" t="str">
        <f>IF($A98="","",申込責任者!$N$39&amp;"")</f>
        <v/>
      </c>
      <c r="AK98" s="7" t="str">
        <f>IF($A98="","",申込責任者!$N$40&amp;"")</f>
        <v/>
      </c>
      <c r="AL98" s="7" t="str">
        <f>IF($A98="","",申込責任者!$N$42&amp;"")</f>
        <v/>
      </c>
      <c r="AM98" s="7" t="str">
        <f>IF($A98="","",申込責任者!$N$41)</f>
        <v/>
      </c>
      <c r="AN98" s="7" t="str">
        <f>IF($A98="","",申込責任者!$N$43&amp;"")</f>
        <v/>
      </c>
      <c r="AO98" s="7" t="str">
        <f>IF($A98="","",申込責任者!$N$44&amp;"")</f>
        <v/>
      </c>
      <c r="AP98" s="7" t="str">
        <f>IF($A98="","",申込責任者!$N$45&amp;"")</f>
        <v/>
      </c>
      <c r="AQ98" s="7" t="str">
        <f>IF($A98="","",申込責任者!$N$46&amp;"")</f>
        <v/>
      </c>
      <c r="AR98" s="7" t="str">
        <f>IF($A98="","",申込責任者!$N$47&amp;"")</f>
        <v/>
      </c>
      <c r="AS98" s="7" t="str">
        <f>IF($A98="","",申込責任者!$N$48&amp;"")</f>
        <v/>
      </c>
      <c r="AT98" s="7" t="str">
        <f>IF($A98="","",申込責任者!$N$49&amp;"")</f>
        <v/>
      </c>
      <c r="AU98" s="7" t="str">
        <f>IF($A98="","",申込責任者!$N$50&amp;"")</f>
        <v/>
      </c>
      <c r="AV98" s="7" t="str">
        <f>IF($A98="","",申込責任者!$N$51&amp;"")</f>
        <v/>
      </c>
      <c r="AW98" s="6" t="str">
        <f>IF($A98="","",申込責任者!$N$27&amp;"")</f>
        <v/>
      </c>
      <c r="AX98" s="7" t="str">
        <f>IF($A98="","",申込責任者!$N$20&amp;"")</f>
        <v/>
      </c>
      <c r="AY98" s="6" t="str">
        <f>IF($A98="","",更新者名簿!AT104)</f>
        <v/>
      </c>
      <c r="AZ98" s="6" t="str">
        <f>IF($A98="","",申込責任者!$N$33&amp;"")</f>
        <v/>
      </c>
      <c r="BA98" s="6" t="str">
        <f t="shared" si="17"/>
        <v/>
      </c>
      <c r="BB98" s="6" t="str">
        <f t="shared" si="18"/>
        <v/>
      </c>
      <c r="BC98" s="6" t="str">
        <f>""</f>
        <v/>
      </c>
      <c r="BD98" s="6" t="str">
        <f>""</f>
        <v/>
      </c>
      <c r="BE98" s="6" t="str">
        <f t="shared" si="19"/>
        <v/>
      </c>
      <c r="BF98" s="6" t="str">
        <f t="shared" si="20"/>
        <v/>
      </c>
      <c r="BG98" s="7" t="str">
        <f>IF($A98="","",更新者名簿!AJ104&amp;"")</f>
        <v/>
      </c>
      <c r="BH98" s="7" t="str">
        <f>IF($A98="","",更新者名簿!AK104&amp;"")</f>
        <v/>
      </c>
      <c r="BI98" s="7" t="str">
        <f>IF($A98="","",更新者名簿!AL104&amp;"")</f>
        <v/>
      </c>
      <c r="BJ98" s="6" t="str">
        <f>IF(G98="","",申込責任者!$N$11)</f>
        <v/>
      </c>
      <c r="BK98" s="6" t="str">
        <f>IF(G98="","",申込責任者!$N$18)</f>
        <v/>
      </c>
    </row>
    <row r="99" spans="1:63">
      <c r="A99" s="6" t="str">
        <f>IF(更新者名簿!C105="","",更新者名簿!A105)</f>
        <v/>
      </c>
      <c r="B99" s="7" t="str">
        <f>IF($A99="","",更新者名簿!S105)</f>
        <v/>
      </c>
      <c r="C99" s="7" t="str">
        <f t="shared" si="15"/>
        <v/>
      </c>
      <c r="D99" s="7" t="str">
        <f>IF($A99="","",更新者名簿!Z105&amp;"")</f>
        <v/>
      </c>
      <c r="E99" s="7" t="str">
        <f>IF($A99="","",更新者名簿!Y105&amp;"")</f>
        <v/>
      </c>
      <c r="F99" s="7" t="str">
        <f>IF($A99="","",TEXT(SUBSTITUTE(更新者名簿!J105,".","/"),"yyyy/mm/dd"))</f>
        <v/>
      </c>
      <c r="G99" s="7" t="str">
        <f>IF($A99="","",TRIM(更新者名簿!C105)&amp;"")</f>
        <v/>
      </c>
      <c r="H99" s="7" t="str">
        <f>IF($A99="","",TRIM(更新者名簿!D105)&amp;"")</f>
        <v/>
      </c>
      <c r="I99" s="7" t="str">
        <f>IF($A99="","",DBCS(TRIM(PHONETIC(更新者名簿!E105)))&amp;"")</f>
        <v/>
      </c>
      <c r="J99" s="7" t="str">
        <f>IF($A99="","",DBCS(TRIM(PHONETIC(更新者名簿!F105)))&amp;"")</f>
        <v/>
      </c>
      <c r="K99" s="7" t="str">
        <f>IF($A99="","",PROPER(更新者名簿!G105)&amp;"")</f>
        <v/>
      </c>
      <c r="L99" s="7" t="str">
        <f>IF($G99="","",PROPER(更新者名簿!H105)&amp;"")</f>
        <v/>
      </c>
      <c r="M99" s="7" t="str">
        <f>""</f>
        <v/>
      </c>
      <c r="N99" s="7" t="str">
        <f>""</f>
        <v/>
      </c>
      <c r="O99" s="7" t="str">
        <f>""</f>
        <v/>
      </c>
      <c r="P99" s="7" t="str">
        <f>""</f>
        <v/>
      </c>
      <c r="Q99" s="7" t="str">
        <f>""</f>
        <v/>
      </c>
      <c r="R99" s="7" t="str">
        <f>""</f>
        <v/>
      </c>
      <c r="S99" s="7" t="str">
        <f>""</f>
        <v/>
      </c>
      <c r="T99" s="7" t="str">
        <f>""</f>
        <v/>
      </c>
      <c r="U99" s="7" t="str">
        <f t="shared" si="21"/>
        <v/>
      </c>
      <c r="V99" s="7" t="str">
        <f t="shared" si="21"/>
        <v/>
      </c>
      <c r="W99" s="7" t="str">
        <f>""</f>
        <v/>
      </c>
      <c r="X99" s="7" t="str">
        <f t="shared" si="16"/>
        <v/>
      </c>
      <c r="Y99" s="7" t="str">
        <f>""</f>
        <v/>
      </c>
      <c r="Z99" s="7" t="str">
        <f>""</f>
        <v/>
      </c>
      <c r="AA99" s="7" t="str">
        <f>""</f>
        <v/>
      </c>
      <c r="AB99" s="7" t="str">
        <f>""</f>
        <v/>
      </c>
      <c r="AC99" s="7" t="str">
        <f>IF($A99="","",更新者名簿!I105&amp;"")</f>
        <v/>
      </c>
      <c r="AD99" s="7" t="str">
        <f>IF($A99="","",更新者名簿!AH105&amp;"")</f>
        <v/>
      </c>
      <c r="AE99" s="7" t="str">
        <f>IF($A99="","",更新者名簿!B105&amp;"")</f>
        <v/>
      </c>
      <c r="AF99" s="8" t="str">
        <f>IF($A99="","",更新者名簿!X105)</f>
        <v/>
      </c>
      <c r="AG99" s="7" t="str">
        <f>IF($A99="","",更新者名簿!T105)</f>
        <v/>
      </c>
      <c r="AH99" s="7" t="str">
        <f>IF($A99="","",更新者名簿!U105&amp;"")</f>
        <v/>
      </c>
      <c r="AI99" s="7" t="str">
        <f>IF($A99="","",更新者名簿!AR105&amp;"")</f>
        <v/>
      </c>
      <c r="AJ99" s="7" t="str">
        <f>IF($A99="","",申込責任者!$N$39&amp;"")</f>
        <v/>
      </c>
      <c r="AK99" s="7" t="str">
        <f>IF($A99="","",申込責任者!$N$40&amp;"")</f>
        <v/>
      </c>
      <c r="AL99" s="7" t="str">
        <f>IF($A99="","",申込責任者!$N$42&amp;"")</f>
        <v/>
      </c>
      <c r="AM99" s="7" t="str">
        <f>IF($A99="","",申込責任者!$N$41)</f>
        <v/>
      </c>
      <c r="AN99" s="7" t="str">
        <f>IF($A99="","",申込責任者!$N$43&amp;"")</f>
        <v/>
      </c>
      <c r="AO99" s="7" t="str">
        <f>IF($A99="","",申込責任者!$N$44&amp;"")</f>
        <v/>
      </c>
      <c r="AP99" s="7" t="str">
        <f>IF($A99="","",申込責任者!$N$45&amp;"")</f>
        <v/>
      </c>
      <c r="AQ99" s="7" t="str">
        <f>IF($A99="","",申込責任者!$N$46&amp;"")</f>
        <v/>
      </c>
      <c r="AR99" s="7" t="str">
        <f>IF($A99="","",申込責任者!$N$47&amp;"")</f>
        <v/>
      </c>
      <c r="AS99" s="7" t="str">
        <f>IF($A99="","",申込責任者!$N$48&amp;"")</f>
        <v/>
      </c>
      <c r="AT99" s="7" t="str">
        <f>IF($A99="","",申込責任者!$N$49&amp;"")</f>
        <v/>
      </c>
      <c r="AU99" s="7" t="str">
        <f>IF($A99="","",申込責任者!$N$50&amp;"")</f>
        <v/>
      </c>
      <c r="AV99" s="7" t="str">
        <f>IF($A99="","",申込責任者!$N$51&amp;"")</f>
        <v/>
      </c>
      <c r="AW99" s="6" t="str">
        <f>IF($A99="","",申込責任者!$N$27&amp;"")</f>
        <v/>
      </c>
      <c r="AX99" s="7" t="str">
        <f>IF($A99="","",申込責任者!$N$20&amp;"")</f>
        <v/>
      </c>
      <c r="AY99" s="6" t="str">
        <f>IF($A99="","",更新者名簿!AT105)</f>
        <v/>
      </c>
      <c r="AZ99" s="6" t="str">
        <f>IF($A99="","",申込責任者!$N$33&amp;"")</f>
        <v/>
      </c>
      <c r="BA99" s="6" t="str">
        <f t="shared" si="17"/>
        <v/>
      </c>
      <c r="BB99" s="6" t="str">
        <f t="shared" si="18"/>
        <v/>
      </c>
      <c r="BC99" s="6" t="str">
        <f>""</f>
        <v/>
      </c>
      <c r="BD99" s="6" t="str">
        <f>""</f>
        <v/>
      </c>
      <c r="BE99" s="6" t="str">
        <f t="shared" si="19"/>
        <v/>
      </c>
      <c r="BF99" s="6" t="str">
        <f t="shared" si="20"/>
        <v/>
      </c>
      <c r="BG99" s="7" t="str">
        <f>IF($A99="","",更新者名簿!AJ105&amp;"")</f>
        <v/>
      </c>
      <c r="BH99" s="7" t="str">
        <f>IF($A99="","",更新者名簿!AK105&amp;"")</f>
        <v/>
      </c>
      <c r="BI99" s="7" t="str">
        <f>IF($A99="","",更新者名簿!AL105&amp;"")</f>
        <v/>
      </c>
      <c r="BJ99" s="6" t="str">
        <f>IF(G99="","",申込責任者!$N$11)</f>
        <v/>
      </c>
      <c r="BK99" s="6" t="str">
        <f>IF(G99="","",申込責任者!$N$18)</f>
        <v/>
      </c>
    </row>
    <row r="100" spans="1:63">
      <c r="A100" s="6" t="str">
        <f>IF(更新者名簿!C106="","",更新者名簿!A106)</f>
        <v/>
      </c>
      <c r="B100" s="7" t="str">
        <f>IF($A100="","",更新者名簿!S106)</f>
        <v/>
      </c>
      <c r="C100" s="7" t="str">
        <f t="shared" si="15"/>
        <v/>
      </c>
      <c r="D100" s="7" t="str">
        <f>IF($A100="","",更新者名簿!Z106&amp;"")</f>
        <v/>
      </c>
      <c r="E100" s="7" t="str">
        <f>IF($A100="","",更新者名簿!Y106&amp;"")</f>
        <v/>
      </c>
      <c r="F100" s="7" t="str">
        <f>IF($A100="","",TEXT(SUBSTITUTE(更新者名簿!J106,".","/"),"yyyy/mm/dd"))</f>
        <v/>
      </c>
      <c r="G100" s="7" t="str">
        <f>IF($A100="","",TRIM(更新者名簿!C106)&amp;"")</f>
        <v/>
      </c>
      <c r="H100" s="7" t="str">
        <f>IF($A100="","",TRIM(更新者名簿!D106)&amp;"")</f>
        <v/>
      </c>
      <c r="I100" s="7" t="str">
        <f>IF($A100="","",DBCS(TRIM(PHONETIC(更新者名簿!E106)))&amp;"")</f>
        <v/>
      </c>
      <c r="J100" s="7" t="str">
        <f>IF($A100="","",DBCS(TRIM(PHONETIC(更新者名簿!F106)))&amp;"")</f>
        <v/>
      </c>
      <c r="K100" s="7" t="str">
        <f>IF($A100="","",PROPER(更新者名簿!G106)&amp;"")</f>
        <v/>
      </c>
      <c r="L100" s="7" t="str">
        <f>IF($G100="","",PROPER(更新者名簿!H106)&amp;"")</f>
        <v/>
      </c>
      <c r="M100" s="7" t="str">
        <f>""</f>
        <v/>
      </c>
      <c r="N100" s="7" t="str">
        <f>""</f>
        <v/>
      </c>
      <c r="O100" s="7" t="str">
        <f>""</f>
        <v/>
      </c>
      <c r="P100" s="7" t="str">
        <f>""</f>
        <v/>
      </c>
      <c r="Q100" s="7" t="str">
        <f>""</f>
        <v/>
      </c>
      <c r="R100" s="7" t="str">
        <f>""</f>
        <v/>
      </c>
      <c r="S100" s="7" t="str">
        <f>""</f>
        <v/>
      </c>
      <c r="T100" s="7" t="str">
        <f>""</f>
        <v/>
      </c>
      <c r="U100" s="7" t="str">
        <f t="shared" si="21"/>
        <v/>
      </c>
      <c r="V100" s="7" t="str">
        <f t="shared" si="21"/>
        <v/>
      </c>
      <c r="W100" s="7" t="str">
        <f>""</f>
        <v/>
      </c>
      <c r="X100" s="7" t="str">
        <f t="shared" si="16"/>
        <v/>
      </c>
      <c r="Y100" s="7" t="str">
        <f>""</f>
        <v/>
      </c>
      <c r="Z100" s="7" t="str">
        <f>""</f>
        <v/>
      </c>
      <c r="AA100" s="7" t="str">
        <f>""</f>
        <v/>
      </c>
      <c r="AB100" s="7" t="str">
        <f>""</f>
        <v/>
      </c>
      <c r="AC100" s="7" t="str">
        <f>IF($A100="","",更新者名簿!I106&amp;"")</f>
        <v/>
      </c>
      <c r="AD100" s="7" t="str">
        <f>IF($A100="","",更新者名簿!AH106&amp;"")</f>
        <v/>
      </c>
      <c r="AE100" s="7" t="str">
        <f>IF($A100="","",更新者名簿!B106&amp;"")</f>
        <v/>
      </c>
      <c r="AF100" s="8" t="str">
        <f>IF($A100="","",更新者名簿!X106)</f>
        <v/>
      </c>
      <c r="AG100" s="7" t="str">
        <f>IF($A100="","",更新者名簿!T106)</f>
        <v/>
      </c>
      <c r="AH100" s="7" t="str">
        <f>IF($A100="","",更新者名簿!U106&amp;"")</f>
        <v/>
      </c>
      <c r="AI100" s="7" t="str">
        <f>IF($A100="","",更新者名簿!AR106&amp;"")</f>
        <v/>
      </c>
      <c r="AJ100" s="7" t="str">
        <f>IF($A100="","",申込責任者!$N$39&amp;"")</f>
        <v/>
      </c>
      <c r="AK100" s="7" t="str">
        <f>IF($A100="","",申込責任者!$N$40&amp;"")</f>
        <v/>
      </c>
      <c r="AL100" s="7" t="str">
        <f>IF($A100="","",申込責任者!$N$42&amp;"")</f>
        <v/>
      </c>
      <c r="AM100" s="7" t="str">
        <f>IF($A100="","",申込責任者!$N$41)</f>
        <v/>
      </c>
      <c r="AN100" s="7" t="str">
        <f>IF($A100="","",申込責任者!$N$43&amp;"")</f>
        <v/>
      </c>
      <c r="AO100" s="7" t="str">
        <f>IF($A100="","",申込責任者!$N$44&amp;"")</f>
        <v/>
      </c>
      <c r="AP100" s="7" t="str">
        <f>IF($A100="","",申込責任者!$N$45&amp;"")</f>
        <v/>
      </c>
      <c r="AQ100" s="7" t="str">
        <f>IF($A100="","",申込責任者!$N$46&amp;"")</f>
        <v/>
      </c>
      <c r="AR100" s="7" t="str">
        <f>IF($A100="","",申込責任者!$N$47&amp;"")</f>
        <v/>
      </c>
      <c r="AS100" s="7" t="str">
        <f>IF($A100="","",申込責任者!$N$48&amp;"")</f>
        <v/>
      </c>
      <c r="AT100" s="7" t="str">
        <f>IF($A100="","",申込責任者!$N$49&amp;"")</f>
        <v/>
      </c>
      <c r="AU100" s="7" t="str">
        <f>IF($A100="","",申込責任者!$N$50&amp;"")</f>
        <v/>
      </c>
      <c r="AV100" s="7" t="str">
        <f>IF($A100="","",申込責任者!$N$51&amp;"")</f>
        <v/>
      </c>
      <c r="AW100" s="6" t="str">
        <f>IF($A100="","",申込責任者!$N$27&amp;"")</f>
        <v/>
      </c>
      <c r="AX100" s="7" t="str">
        <f>IF($A100="","",申込責任者!$N$20&amp;"")</f>
        <v/>
      </c>
      <c r="AY100" s="6" t="str">
        <f>IF($A100="","",更新者名簿!AT106)</f>
        <v/>
      </c>
      <c r="AZ100" s="6" t="str">
        <f>IF($A100="","",申込責任者!$N$33&amp;"")</f>
        <v/>
      </c>
      <c r="BA100" s="6" t="str">
        <f t="shared" si="17"/>
        <v/>
      </c>
      <c r="BB100" s="6" t="str">
        <f t="shared" si="18"/>
        <v/>
      </c>
      <c r="BC100" s="6" t="str">
        <f>""</f>
        <v/>
      </c>
      <c r="BD100" s="6" t="str">
        <f>""</f>
        <v/>
      </c>
      <c r="BE100" s="6" t="str">
        <f t="shared" si="19"/>
        <v/>
      </c>
      <c r="BF100" s="6" t="str">
        <f t="shared" si="20"/>
        <v/>
      </c>
      <c r="BG100" s="7" t="str">
        <f>IF($A100="","",更新者名簿!AJ106&amp;"")</f>
        <v/>
      </c>
      <c r="BH100" s="7" t="str">
        <f>IF($A100="","",更新者名簿!AK106&amp;"")</f>
        <v/>
      </c>
      <c r="BI100" s="7" t="str">
        <f>IF($A100="","",更新者名簿!AL106&amp;"")</f>
        <v/>
      </c>
      <c r="BJ100" s="6" t="str">
        <f>IF(G100="","",申込責任者!$N$11)</f>
        <v/>
      </c>
      <c r="BK100" s="6" t="str">
        <f>IF(G100="","",申込責任者!$N$18)</f>
        <v/>
      </c>
    </row>
    <row r="101" spans="1:63">
      <c r="A101" s="6" t="str">
        <f>IF(更新者名簿!C107="","",更新者名簿!A107)</f>
        <v/>
      </c>
      <c r="B101" s="7" t="str">
        <f>IF($A101="","",更新者名簿!S107)</f>
        <v/>
      </c>
      <c r="C101" s="7" t="str">
        <f t="shared" si="15"/>
        <v/>
      </c>
      <c r="D101" s="7" t="str">
        <f>IF($A101="","",更新者名簿!Z107&amp;"")</f>
        <v/>
      </c>
      <c r="E101" s="7" t="str">
        <f>IF($A101="","",更新者名簿!Y107&amp;"")</f>
        <v/>
      </c>
      <c r="F101" s="7" t="str">
        <f>IF($A101="","",TEXT(SUBSTITUTE(更新者名簿!J107,".","/"),"yyyy/mm/dd"))</f>
        <v/>
      </c>
      <c r="G101" s="7" t="str">
        <f>IF($A101="","",TRIM(更新者名簿!C107)&amp;"")</f>
        <v/>
      </c>
      <c r="H101" s="7" t="str">
        <f>IF($A101="","",TRIM(更新者名簿!D107)&amp;"")</f>
        <v/>
      </c>
      <c r="I101" s="7" t="str">
        <f>IF($A101="","",DBCS(TRIM(PHONETIC(更新者名簿!E107)))&amp;"")</f>
        <v/>
      </c>
      <c r="J101" s="7" t="str">
        <f>IF($A101="","",DBCS(TRIM(PHONETIC(更新者名簿!F107)))&amp;"")</f>
        <v/>
      </c>
      <c r="K101" s="7" t="str">
        <f>IF($A101="","",PROPER(更新者名簿!G107)&amp;"")</f>
        <v/>
      </c>
      <c r="L101" s="7" t="str">
        <f>IF($G101="","",PROPER(更新者名簿!H107)&amp;"")</f>
        <v/>
      </c>
      <c r="M101" s="7" t="str">
        <f>""</f>
        <v/>
      </c>
      <c r="N101" s="7" t="str">
        <f>""</f>
        <v/>
      </c>
      <c r="O101" s="7" t="str">
        <f>""</f>
        <v/>
      </c>
      <c r="P101" s="7" t="str">
        <f>""</f>
        <v/>
      </c>
      <c r="Q101" s="7" t="str">
        <f>""</f>
        <v/>
      </c>
      <c r="R101" s="7" t="str">
        <f>""</f>
        <v/>
      </c>
      <c r="S101" s="7" t="str">
        <f>""</f>
        <v/>
      </c>
      <c r="T101" s="7" t="str">
        <f>""</f>
        <v/>
      </c>
      <c r="U101" s="7" t="str">
        <f t="shared" si="21"/>
        <v/>
      </c>
      <c r="V101" s="7" t="str">
        <f t="shared" si="21"/>
        <v/>
      </c>
      <c r="W101" s="7" t="str">
        <f>""</f>
        <v/>
      </c>
      <c r="X101" s="7" t="str">
        <f t="shared" si="16"/>
        <v/>
      </c>
      <c r="Y101" s="7" t="str">
        <f>""</f>
        <v/>
      </c>
      <c r="Z101" s="7" t="str">
        <f>""</f>
        <v/>
      </c>
      <c r="AA101" s="7" t="str">
        <f>""</f>
        <v/>
      </c>
      <c r="AB101" s="7" t="str">
        <f>""</f>
        <v/>
      </c>
      <c r="AC101" s="7" t="str">
        <f>IF($A101="","",更新者名簿!I107&amp;"")</f>
        <v/>
      </c>
      <c r="AD101" s="7" t="str">
        <f>IF($A101="","",更新者名簿!AH107&amp;"")</f>
        <v/>
      </c>
      <c r="AE101" s="7" t="str">
        <f>IF($A101="","",更新者名簿!B107&amp;"")</f>
        <v/>
      </c>
      <c r="AF101" s="8" t="str">
        <f>IF($A101="","",更新者名簿!X107)</f>
        <v/>
      </c>
      <c r="AG101" s="7" t="str">
        <f>IF($A101="","",更新者名簿!T107)</f>
        <v/>
      </c>
      <c r="AH101" s="7" t="str">
        <f>IF($A101="","",更新者名簿!U107&amp;"")</f>
        <v/>
      </c>
      <c r="AI101" s="7" t="str">
        <f>IF($A101="","",更新者名簿!AR107&amp;"")</f>
        <v/>
      </c>
      <c r="AJ101" s="7" t="str">
        <f>IF($A101="","",申込責任者!$N$39&amp;"")</f>
        <v/>
      </c>
      <c r="AK101" s="7" t="str">
        <f>IF($A101="","",申込責任者!$N$40&amp;"")</f>
        <v/>
      </c>
      <c r="AL101" s="7" t="str">
        <f>IF($A101="","",申込責任者!$N$42&amp;"")</f>
        <v/>
      </c>
      <c r="AM101" s="7" t="str">
        <f>IF($A101="","",申込責任者!$N$41)</f>
        <v/>
      </c>
      <c r="AN101" s="7" t="str">
        <f>IF($A101="","",申込責任者!$N$43&amp;"")</f>
        <v/>
      </c>
      <c r="AO101" s="7" t="str">
        <f>IF($A101="","",申込責任者!$N$44&amp;"")</f>
        <v/>
      </c>
      <c r="AP101" s="7" t="str">
        <f>IF($A101="","",申込責任者!$N$45&amp;"")</f>
        <v/>
      </c>
      <c r="AQ101" s="7" t="str">
        <f>IF($A101="","",申込責任者!$N$46&amp;"")</f>
        <v/>
      </c>
      <c r="AR101" s="7" t="str">
        <f>IF($A101="","",申込責任者!$N$47&amp;"")</f>
        <v/>
      </c>
      <c r="AS101" s="7" t="str">
        <f>IF($A101="","",申込責任者!$N$48&amp;"")</f>
        <v/>
      </c>
      <c r="AT101" s="7" t="str">
        <f>IF($A101="","",申込責任者!$N$49&amp;"")</f>
        <v/>
      </c>
      <c r="AU101" s="7" t="str">
        <f>IF($A101="","",申込責任者!$N$50&amp;"")</f>
        <v/>
      </c>
      <c r="AV101" s="7" t="str">
        <f>IF($A101="","",申込責任者!$N$51&amp;"")</f>
        <v/>
      </c>
      <c r="AW101" s="6" t="str">
        <f>IF($A101="","",申込責任者!$N$27&amp;"")</f>
        <v/>
      </c>
      <c r="AX101" s="7" t="str">
        <f>IF($A101="","",申込責任者!$N$20&amp;"")</f>
        <v/>
      </c>
      <c r="AY101" s="6" t="str">
        <f>IF($A101="","",更新者名簿!AT107)</f>
        <v/>
      </c>
      <c r="AZ101" s="6" t="str">
        <f>IF($A101="","",申込責任者!$N$33&amp;"")</f>
        <v/>
      </c>
      <c r="BA101" s="6" t="str">
        <f t="shared" si="17"/>
        <v/>
      </c>
      <c r="BB101" s="6" t="str">
        <f t="shared" si="18"/>
        <v/>
      </c>
      <c r="BC101" s="6" t="str">
        <f>""</f>
        <v/>
      </c>
      <c r="BD101" s="6" t="str">
        <f>""</f>
        <v/>
      </c>
      <c r="BE101" s="6" t="str">
        <f t="shared" si="19"/>
        <v/>
      </c>
      <c r="BF101" s="6" t="str">
        <f t="shared" si="20"/>
        <v/>
      </c>
      <c r="BG101" s="7" t="str">
        <f>IF($A101="","",更新者名簿!AJ107&amp;"")</f>
        <v/>
      </c>
      <c r="BH101" s="7" t="str">
        <f>IF($A101="","",更新者名簿!AK107&amp;"")</f>
        <v/>
      </c>
      <c r="BI101" s="7" t="str">
        <f>IF($A101="","",更新者名簿!AL107&amp;"")</f>
        <v/>
      </c>
      <c r="BJ101" s="6" t="str">
        <f>IF(G101="","",申込責任者!$N$11)</f>
        <v/>
      </c>
      <c r="BK101" s="6" t="str">
        <f>IF(G101="","",申込責任者!$N$18)</f>
        <v/>
      </c>
    </row>
    <row r="102" spans="1:6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J102" s="1"/>
      <c r="AK102" s="4"/>
      <c r="AL102" s="1"/>
      <c r="AM102" s="1"/>
      <c r="AN102" s="1"/>
      <c r="AO102" s="1"/>
      <c r="AP102" s="1"/>
      <c r="AR102" s="1"/>
      <c r="AS102" s="1"/>
      <c r="AT102" s="1"/>
      <c r="AU102" s="1"/>
      <c r="AV102" s="1"/>
      <c r="AW102" s="1"/>
      <c r="AX102" s="1"/>
    </row>
  </sheetData>
  <phoneticPr fontId="3"/>
  <pageMargins left="0.25" right="0.25" top="0.75" bottom="0.75" header="0.3" footer="0.3"/>
  <pageSetup paperSize="8" scale="2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
  <sheetViews>
    <sheetView zoomScaleNormal="100" workbookViewId="0">
      <selection activeCell="A3" sqref="A3"/>
    </sheetView>
  </sheetViews>
  <sheetFormatPr defaultRowHeight="13.5"/>
  <cols>
    <col min="1" max="1" width="8.625" customWidth="1"/>
    <col min="2" max="2" width="23.75" customWidth="1"/>
    <col min="3" max="3" width="14.375" customWidth="1"/>
    <col min="4" max="4" width="19.75" customWidth="1"/>
    <col min="5" max="5" width="9.5" bestFit="1" customWidth="1"/>
    <col min="6" max="6" width="22.625" customWidth="1"/>
    <col min="7" max="7" width="21.5" customWidth="1"/>
    <col min="8" max="8" width="20.25" customWidth="1"/>
    <col min="9" max="9" width="13.875" bestFit="1" customWidth="1"/>
    <col min="10" max="10" width="8.75" customWidth="1"/>
    <col min="11" max="11" width="9.625" customWidth="1"/>
    <col min="12" max="12" width="15.25" customWidth="1"/>
    <col min="13" max="13" width="15.875" customWidth="1"/>
    <col min="14" max="14" width="9.625" bestFit="1" customWidth="1"/>
    <col min="15" max="16" width="11.375" bestFit="1" customWidth="1"/>
    <col min="17" max="17" width="14" customWidth="1"/>
    <col min="18" max="18" width="13.125" customWidth="1"/>
    <col min="23" max="23" width="21.625" customWidth="1"/>
  </cols>
  <sheetData>
    <row r="1" spans="1:16">
      <c r="A1" s="9" t="s">
        <v>100</v>
      </c>
      <c r="B1" s="9"/>
    </row>
    <row r="2" spans="1:16" ht="24">
      <c r="A2" s="141" t="s">
        <v>347</v>
      </c>
      <c r="B2" s="141" t="s">
        <v>101</v>
      </c>
      <c r="C2" s="141" t="s">
        <v>164</v>
      </c>
      <c r="D2" s="141" t="s">
        <v>165</v>
      </c>
      <c r="E2" s="141" t="s">
        <v>166</v>
      </c>
      <c r="F2" s="141" t="s">
        <v>167</v>
      </c>
      <c r="G2" s="141" t="s">
        <v>168</v>
      </c>
      <c r="H2" s="141" t="s">
        <v>169</v>
      </c>
      <c r="I2" s="141" t="s">
        <v>170</v>
      </c>
      <c r="J2" s="139" t="s">
        <v>296</v>
      </c>
      <c r="K2" s="139" t="s">
        <v>297</v>
      </c>
      <c r="L2" s="139" t="s">
        <v>298</v>
      </c>
      <c r="M2" s="139" t="s">
        <v>299</v>
      </c>
      <c r="N2" s="139" t="s">
        <v>172</v>
      </c>
      <c r="O2" s="139" t="s">
        <v>171</v>
      </c>
      <c r="P2" s="140" t="s">
        <v>300</v>
      </c>
    </row>
    <row r="3" spans="1:16" ht="45" customHeight="1">
      <c r="A3" s="137" t="str">
        <f>申込責任者!N11</f>
        <v/>
      </c>
      <c r="B3" s="137" t="str">
        <f>申込責任者!N18</f>
        <v/>
      </c>
      <c r="C3" s="137" t="str">
        <f>申込責任者!N20</f>
        <v xml:space="preserve"> </v>
      </c>
      <c r="D3" s="137" t="str">
        <f>申込責任者!N27</f>
        <v/>
      </c>
      <c r="E3" s="137" t="str">
        <f>申込責任者!N23</f>
        <v/>
      </c>
      <c r="F3" s="137" t="str">
        <f>申込責任者!N24</f>
        <v/>
      </c>
      <c r="G3" s="137" t="str">
        <f>申込責任者!N25</f>
        <v/>
      </c>
      <c r="H3" s="137" t="str">
        <f>申込責任者!N19</f>
        <v xml:space="preserve"> </v>
      </c>
      <c r="I3" s="137" t="str">
        <f>申込責任者!N26</f>
        <v/>
      </c>
      <c r="J3" s="137">
        <f>申込責任者!F56</f>
        <v>0</v>
      </c>
      <c r="K3" s="137">
        <f>申込責任者!F57</f>
        <v>0</v>
      </c>
      <c r="L3" s="137">
        <f>申込責任者!F58</f>
        <v>0</v>
      </c>
      <c r="M3" s="137">
        <f>申込責任者!F59</f>
        <v>0</v>
      </c>
      <c r="N3" s="143" t="str">
        <f>申込責任者!N33</f>
        <v>不要</v>
      </c>
      <c r="O3" s="137" t="str">
        <f>申込責任者!N39&amp;" "&amp;申込責任者!N40</f>
        <v xml:space="preserve"> </v>
      </c>
      <c r="P3" s="138"/>
    </row>
    <row r="4" spans="1:16">
      <c r="A4" s="9"/>
      <c r="B4" s="9"/>
    </row>
    <row r="5" spans="1:16">
      <c r="A5" s="9"/>
      <c r="B5" s="9"/>
    </row>
    <row r="9" spans="1:16" ht="45" customHeight="1">
      <c r="A9" s="369" t="s">
        <v>381</v>
      </c>
      <c r="B9" s="370"/>
    </row>
    <row r="10" spans="1:16" ht="45" customHeight="1">
      <c r="B10" s="371" cm="1">
        <f t="array" ref="B10">SUMPRODUCT(ISERROR(DB取込!A1:'DB取込'!BK100)*1)</f>
        <v>0</v>
      </c>
      <c r="D10" t="s">
        <v>382</v>
      </c>
    </row>
    <row r="11" spans="1:16" ht="45" customHeight="1">
      <c r="D11" t="s">
        <v>383</v>
      </c>
    </row>
    <row r="12" spans="1:16" ht="45" customHeight="1"/>
  </sheetData>
  <phoneticPr fontId="3"/>
  <conditionalFormatting sqref="B1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申込責任者</vt:lpstr>
      <vt:lpstr>更新者名簿</vt:lpstr>
      <vt:lpstr>同意書</vt:lpstr>
      <vt:lpstr>【参考】マイページについて</vt:lpstr>
      <vt:lpstr>【参考】サーベイランスレポートについて</vt:lpstr>
      <vt:lpstr>DB取込</vt:lpstr>
      <vt:lpstr>まとめ送付リスト作成用</vt:lpstr>
      <vt:lpstr>【参考】サーベイランスレポートについて!Print_Area</vt:lpstr>
      <vt:lpstr>【参考】マイページについて!Print_Area</vt:lpstr>
      <vt:lpstr>更新者名簿!Print_Area</vt:lpstr>
      <vt:lpstr>申込責任者!Print_Area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Kojima</dc:creator>
  <cp:lastModifiedBy>TANAKA Yukiko</cp:lastModifiedBy>
  <cp:lastPrinted>2020-01-07T08:54:18Z</cp:lastPrinted>
  <dcterms:created xsi:type="dcterms:W3CDTF">2010-01-09T03:54:05Z</dcterms:created>
  <dcterms:modified xsi:type="dcterms:W3CDTF">2023-12-27T02:22:19Z</dcterms:modified>
</cp:coreProperties>
</file>